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eksei\Mano dokumentai\Asortimentai\Цены\2016\"/>
    </mc:Choice>
  </mc:AlternateContent>
  <bookViews>
    <workbookView xWindow="0" yWindow="0" windowWidth="20490" windowHeight="7665" tabRatio="742"/>
  </bookViews>
  <sheets>
    <sheet name="Базовый прайс-лист " sheetId="9" r:id="rId1"/>
    <sheet name="Совместимость" sheetId="8" r:id="rId2"/>
    <sheet name="Заявка" sheetId="11" r:id="rId3"/>
    <sheet name="Приложение к Договору" sheetId="12" r:id="rId4"/>
  </sheets>
  <definedNames>
    <definedName name="_xlnm.Print_Area" localSheetId="0">'Базовый прайс-лист '!$B$2:$G$199</definedName>
    <definedName name="_xlnm.Print_Area" localSheetId="2">Заявка!$B$1:$J$140</definedName>
    <definedName name="_xlnm.Print_Area" localSheetId="3">'Приложение к Договору'!$B$1:$H$155</definedName>
    <definedName name="_xlnm.Print_Area" localSheetId="1">Совместимость!$B$1:$Y$49</definedName>
  </definedNames>
  <calcPr calcId="162913" refMode="R1C1"/>
</workbook>
</file>

<file path=xl/calcChain.xml><?xml version="1.0" encoding="utf-8"?>
<calcChain xmlns="http://schemas.openxmlformats.org/spreadsheetml/2006/main">
  <c r="H64" i="11" l="1"/>
  <c r="J64" i="11" s="1"/>
  <c r="H63" i="11"/>
  <c r="J63" i="11" s="1"/>
  <c r="H62" i="11"/>
  <c r="J62" i="11" s="1"/>
  <c r="H61" i="11"/>
  <c r="J61" i="11" s="1"/>
  <c r="H60" i="11"/>
  <c r="J60" i="11" s="1"/>
  <c r="G99" i="9"/>
  <c r="G97" i="9"/>
  <c r="G94" i="9"/>
  <c r="G95" i="9"/>
  <c r="G93" i="9"/>
  <c r="G198" i="9" l="1"/>
  <c r="G197" i="9"/>
  <c r="G195" i="9"/>
  <c r="G194" i="9"/>
  <c r="G193" i="9"/>
  <c r="G192" i="9"/>
  <c r="G190" i="9"/>
  <c r="G189" i="9"/>
  <c r="G188" i="9"/>
  <c r="G187" i="9"/>
  <c r="G186" i="9"/>
  <c r="G185" i="9"/>
  <c r="G184" i="9"/>
  <c r="G182" i="9"/>
  <c r="G181" i="9" l="1"/>
  <c r="G180" i="9"/>
  <c r="G179" i="9"/>
  <c r="G178" i="9"/>
  <c r="G177" i="9"/>
  <c r="G169" i="9"/>
  <c r="G168" i="9"/>
  <c r="G167" i="9"/>
  <c r="G166" i="9"/>
  <c r="G165" i="9"/>
  <c r="H105" i="11"/>
  <c r="J105" i="11" s="1"/>
  <c r="H30" i="11"/>
  <c r="J30" i="11" s="1"/>
  <c r="G40" i="9"/>
  <c r="G155" i="9"/>
  <c r="H102" i="12" l="1"/>
  <c r="H27" i="12"/>
  <c r="G98" i="11"/>
  <c r="H98" i="11" s="1"/>
  <c r="J98" i="11" s="1"/>
  <c r="H23" i="11"/>
  <c r="J23" i="11" s="1"/>
  <c r="G23" i="11"/>
  <c r="G24" i="11"/>
  <c r="H113" i="11"/>
  <c r="G144" i="9" l="1"/>
  <c r="G28" i="9"/>
  <c r="H116" i="11"/>
  <c r="J116" i="11" s="1"/>
  <c r="H122" i="11"/>
  <c r="J122" i="11" s="1"/>
  <c r="H123" i="11"/>
  <c r="J123" i="11" s="1"/>
  <c r="H124" i="11"/>
  <c r="J124" i="11" s="1"/>
  <c r="H125" i="11"/>
  <c r="J125" i="11" s="1"/>
  <c r="H126" i="11"/>
  <c r="J126" i="11" s="1"/>
  <c r="H127" i="11"/>
  <c r="J127" i="11" s="1"/>
  <c r="H128" i="11"/>
  <c r="J128" i="11" s="1"/>
  <c r="H129" i="11"/>
  <c r="J129" i="11" s="1"/>
  <c r="H130" i="11"/>
  <c r="J130" i="11" s="1"/>
  <c r="H131" i="11"/>
  <c r="J131" i="11" s="1"/>
  <c r="H135" i="11"/>
  <c r="J135" i="11" s="1"/>
  <c r="H136" i="11"/>
  <c r="J136" i="11" s="1"/>
  <c r="H137" i="11"/>
  <c r="J137" i="11" s="1"/>
  <c r="H138" i="11"/>
  <c r="J138" i="11" s="1"/>
  <c r="H132" i="11"/>
  <c r="J132" i="11" s="1"/>
  <c r="H133" i="11"/>
  <c r="J133" i="11" s="1"/>
  <c r="H134" i="11"/>
  <c r="J134" i="11" s="1"/>
  <c r="H139" i="11"/>
  <c r="J139" i="11" s="1"/>
  <c r="H140" i="11"/>
  <c r="J140" i="11" s="1"/>
  <c r="G171" i="9"/>
  <c r="G172" i="9"/>
  <c r="G173" i="9"/>
  <c r="G38" i="9"/>
  <c r="H28" i="12"/>
  <c r="G117" i="9"/>
  <c r="G116" i="9"/>
  <c r="H107" i="11"/>
  <c r="J107" i="11" s="1"/>
  <c r="H32" i="11"/>
  <c r="J32" i="11" s="1"/>
  <c r="G99" i="11"/>
  <c r="H99" i="11" s="1"/>
  <c r="J99" i="11" s="1"/>
  <c r="H24" i="11"/>
  <c r="J24" i="11" s="1"/>
  <c r="H85" i="11"/>
  <c r="J85" i="11" s="1"/>
  <c r="G157" i="9" l="1"/>
  <c r="G126" i="9"/>
  <c r="G146" i="9"/>
  <c r="G42" i="9"/>
  <c r="G30" i="9"/>
  <c r="B17" i="12" l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H87" i="11"/>
  <c r="J87" i="11" s="1"/>
  <c r="H12" i="11"/>
  <c r="J12" i="11" s="1"/>
  <c r="G133" i="9"/>
  <c r="G14" i="9"/>
  <c r="B30" i="12" l="1"/>
  <c r="B31" i="12" s="1"/>
  <c r="B32" i="12" s="1"/>
  <c r="B33" i="12" s="1"/>
  <c r="B34" i="12" s="1"/>
  <c r="B35" i="12" s="1"/>
  <c r="B36" i="12" l="1"/>
  <c r="B37" i="12" s="1"/>
  <c r="B38" i="12" s="1"/>
  <c r="B40" i="12" s="1"/>
  <c r="B41" i="12" s="1"/>
  <c r="B42" i="12" s="1"/>
  <c r="B43" i="12" s="1"/>
  <c r="B44" i="12" s="1"/>
  <c r="B45" i="12" s="1"/>
  <c r="B47" i="12" s="1"/>
  <c r="B48" i="12" s="1"/>
  <c r="B49" i="12" s="1"/>
  <c r="B51" i="12" s="1"/>
  <c r="B52" i="12" s="1"/>
  <c r="B53" i="12" s="1"/>
  <c r="B54" i="12" s="1"/>
  <c r="B55" i="12" s="1"/>
  <c r="B56" i="12" s="1"/>
  <c r="B57" i="12" s="1"/>
  <c r="B58" i="12" s="1"/>
  <c r="B60" i="12" s="1"/>
  <c r="B61" i="12" s="1"/>
  <c r="B62" i="12" s="1"/>
  <c r="B64" i="12" s="1"/>
  <c r="B65" i="12" s="1"/>
  <c r="B66" i="12" s="1"/>
  <c r="B67" i="12" s="1"/>
  <c r="B68" i="12" s="1"/>
  <c r="B71" i="12" s="1"/>
  <c r="B72" i="12" l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l="1"/>
  <c r="B103" i="12" s="1"/>
  <c r="B105" i="12" s="1"/>
  <c r="B106" i="12" s="1"/>
  <c r="B107" i="12" s="1"/>
  <c r="B108" i="12" s="1"/>
  <c r="B109" i="12" l="1"/>
  <c r="B110" i="12" s="1"/>
  <c r="B111" i="12" s="1"/>
  <c r="B112" i="12" s="1"/>
  <c r="B113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G25" i="9"/>
  <c r="G160" i="9" l="1"/>
  <c r="G159" i="9"/>
  <c r="G156" i="9"/>
  <c r="G153" i="9"/>
  <c r="G152" i="9"/>
  <c r="G150" i="9"/>
  <c r="G142" i="9"/>
  <c r="G141" i="9"/>
  <c r="G140" i="9"/>
  <c r="G138" i="9"/>
  <c r="G137" i="9"/>
  <c r="G136" i="9"/>
  <c r="G135" i="9"/>
  <c r="G134" i="9"/>
  <c r="G131" i="9"/>
  <c r="G130" i="9"/>
  <c r="G124" i="9"/>
  <c r="G123" i="9"/>
  <c r="G121" i="9"/>
  <c r="G120" i="9"/>
  <c r="G118" i="9"/>
  <c r="G115" i="9"/>
  <c r="G114" i="9"/>
  <c r="G113" i="9"/>
  <c r="G111" i="9"/>
  <c r="G110" i="9"/>
  <c r="G109" i="9"/>
  <c r="G108" i="9"/>
  <c r="G107" i="9"/>
  <c r="G106" i="9"/>
  <c r="G105" i="9"/>
  <c r="G104" i="9"/>
  <c r="G175" i="9"/>
  <c r="G174" i="9"/>
  <c r="G88" i="9"/>
  <c r="G87" i="9"/>
  <c r="G86" i="9"/>
  <c r="G81" i="9"/>
  <c r="G79" i="9"/>
  <c r="G77" i="9"/>
  <c r="G75" i="9"/>
  <c r="G74" i="9"/>
  <c r="G72" i="9"/>
  <c r="G71" i="9"/>
  <c r="G69" i="9"/>
  <c r="G64" i="9"/>
  <c r="G63" i="9"/>
  <c r="G62" i="9"/>
  <c r="G57" i="9"/>
  <c r="G56" i="9"/>
  <c r="G54" i="9"/>
  <c r="G53" i="9"/>
  <c r="G51" i="9"/>
  <c r="G50" i="9"/>
  <c r="G151" i="9"/>
  <c r="G45" i="9"/>
  <c r="G44" i="9"/>
  <c r="G41" i="9"/>
  <c r="G37" i="9"/>
  <c r="G36" i="9"/>
  <c r="G35" i="9"/>
  <c r="G23" i="9"/>
  <c r="G22" i="9"/>
  <c r="G21" i="9"/>
  <c r="G19" i="9"/>
  <c r="G18" i="9"/>
  <c r="G17" i="9"/>
  <c r="G16" i="9"/>
  <c r="G15" i="9"/>
  <c r="G26" i="9"/>
  <c r="H109" i="11"/>
  <c r="J109" i="11" s="1"/>
  <c r="H108" i="11"/>
  <c r="J108" i="11" s="1"/>
  <c r="H106" i="11"/>
  <c r="J106" i="11" s="1"/>
  <c r="H104" i="11"/>
  <c r="J104" i="11" s="1"/>
  <c r="H103" i="11"/>
  <c r="J103" i="11" s="1"/>
  <c r="H102" i="11"/>
  <c r="J102" i="11" s="1"/>
  <c r="H101" i="11"/>
  <c r="J101" i="11" s="1"/>
  <c r="H95" i="11"/>
  <c r="J95" i="11" s="1"/>
  <c r="H94" i="11"/>
  <c r="J94" i="11" s="1"/>
  <c r="H93" i="11"/>
  <c r="J93" i="11" s="1"/>
  <c r="H92" i="11"/>
  <c r="J92" i="11" s="1"/>
  <c r="H91" i="11"/>
  <c r="J91" i="11" s="1"/>
  <c r="H90" i="11"/>
  <c r="J90" i="11" s="1"/>
  <c r="H89" i="11"/>
  <c r="J89" i="11" s="1"/>
  <c r="H88" i="11"/>
  <c r="J88" i="11" s="1"/>
  <c r="H97" i="11"/>
  <c r="J97" i="11" s="1"/>
  <c r="H96" i="11"/>
  <c r="J96" i="11" s="1"/>
  <c r="H84" i="11"/>
  <c r="J84" i="11" s="1"/>
  <c r="H83" i="11"/>
  <c r="J83" i="11" s="1"/>
  <c r="H82" i="11"/>
  <c r="J82" i="11" s="1"/>
  <c r="H81" i="11"/>
  <c r="J81" i="11" s="1"/>
  <c r="H80" i="11"/>
  <c r="J80" i="11" s="1"/>
  <c r="H79" i="11"/>
  <c r="J79" i="11" s="1"/>
  <c r="H78" i="11"/>
  <c r="J78" i="11" s="1"/>
  <c r="H77" i="11"/>
  <c r="J77" i="11" s="1"/>
  <c r="H76" i="11"/>
  <c r="J76" i="11" s="1"/>
  <c r="H75" i="11"/>
  <c r="J75" i="11" s="1"/>
  <c r="H74" i="11"/>
  <c r="J74" i="11" s="1"/>
  <c r="H73" i="11"/>
  <c r="J73" i="11" s="1"/>
  <c r="H72" i="11"/>
  <c r="J72" i="11" s="1"/>
  <c r="H71" i="11"/>
  <c r="J71" i="11" s="1"/>
  <c r="H70" i="11"/>
  <c r="J70" i="11" s="1"/>
  <c r="H69" i="11"/>
  <c r="J69" i="11" s="1"/>
  <c r="H68" i="11"/>
  <c r="J68" i="11" s="1"/>
  <c r="H67" i="11"/>
  <c r="J67" i="11" s="1"/>
  <c r="H121" i="11"/>
  <c r="J121" i="11" s="1"/>
  <c r="H120" i="11"/>
  <c r="J120" i="11" s="1"/>
  <c r="H119" i="11"/>
  <c r="J119" i="11" s="1"/>
  <c r="H118" i="11"/>
  <c r="J118" i="11" s="1"/>
  <c r="H117" i="11"/>
  <c r="J117" i="11" s="1"/>
  <c r="H115" i="11"/>
  <c r="J115" i="11" s="1"/>
  <c r="H114" i="11"/>
  <c r="J114" i="11" s="1"/>
  <c r="J113" i="11"/>
  <c r="H112" i="11"/>
  <c r="J112" i="11" s="1"/>
  <c r="H58" i="11"/>
  <c r="J58" i="11" s="1"/>
  <c r="H57" i="11"/>
  <c r="J57" i="11" s="1"/>
  <c r="H56" i="11"/>
  <c r="J56" i="11" s="1"/>
  <c r="H54" i="11"/>
  <c r="J54" i="11" s="1"/>
  <c r="H53" i="11"/>
  <c r="J53" i="11" s="1"/>
  <c r="H52" i="11"/>
  <c r="J52" i="11" s="1"/>
  <c r="H51" i="11"/>
  <c r="J51" i="11" s="1"/>
  <c r="H50" i="11"/>
  <c r="J50" i="11" s="1"/>
  <c r="H49" i="11"/>
  <c r="J49" i="11" s="1"/>
  <c r="H48" i="11"/>
  <c r="J48" i="11" s="1"/>
  <c r="H47" i="11"/>
  <c r="J47" i="11" s="1"/>
  <c r="H45" i="11"/>
  <c r="J45" i="11" s="1"/>
  <c r="H44" i="11"/>
  <c r="J44" i="11" s="1"/>
  <c r="H43" i="11"/>
  <c r="J43" i="11" s="1"/>
  <c r="H41" i="11"/>
  <c r="J41" i="11" s="1"/>
  <c r="H40" i="11"/>
  <c r="J40" i="11" s="1"/>
  <c r="H39" i="11"/>
  <c r="J39" i="11" s="1"/>
  <c r="H38" i="11"/>
  <c r="J38" i="11" s="1"/>
  <c r="H37" i="11"/>
  <c r="J37" i="11" s="1"/>
  <c r="H36" i="11"/>
  <c r="J36" i="11" s="1"/>
  <c r="H34" i="11"/>
  <c r="J34" i="11" s="1"/>
  <c r="H33" i="11"/>
  <c r="J33" i="11" s="1"/>
  <c r="H31" i="11"/>
  <c r="J31" i="11" s="1"/>
  <c r="H29" i="11"/>
  <c r="J29" i="11" s="1"/>
  <c r="H28" i="11"/>
  <c r="J28" i="11" s="1"/>
  <c r="H27" i="11"/>
  <c r="J27" i="11" s="1"/>
  <c r="H26" i="11"/>
  <c r="J26" i="11" s="1"/>
  <c r="H22" i="11"/>
  <c r="J22" i="11" s="1"/>
  <c r="H13" i="11"/>
  <c r="J13" i="11" s="1"/>
  <c r="H14" i="11"/>
  <c r="J14" i="11" s="1"/>
  <c r="G7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</calcChain>
</file>

<file path=xl/comments1.xml><?xml version="1.0" encoding="utf-8"?>
<comments xmlns="http://schemas.openxmlformats.org/spreadsheetml/2006/main">
  <authors>
    <author>linas-pc</author>
  </authors>
  <commentList>
    <comment ref="B14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5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18"/>
            <color indexed="81"/>
            <rFont val="Tahoma"/>
            <family val="2"/>
            <charset val="204"/>
          </rPr>
          <t>Н512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" authorId="0" shapeId="0">
      <text>
        <r>
          <rPr>
            <b/>
            <sz val="18"/>
            <color indexed="81"/>
            <rFont val="Tahoma"/>
            <family val="2"/>
            <charset val="204"/>
          </rPr>
          <t>Н512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1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3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B26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B28" authorId="0" shapeId="0">
      <text>
        <r>
          <rPr>
            <b/>
            <sz val="26"/>
            <color indexed="81"/>
            <rFont val="Tahoma"/>
            <family val="2"/>
            <charset val="204"/>
          </rPr>
          <t>W-31</t>
        </r>
      </text>
    </comment>
    <comment ref="B30" authorId="0" shapeId="0">
      <text>
        <r>
          <rPr>
            <b/>
            <sz val="26"/>
            <color indexed="81"/>
            <rFont val="Tahoma"/>
            <family val="2"/>
            <charset val="204"/>
          </rPr>
          <t>W-31</t>
        </r>
      </text>
    </comment>
    <comment ref="B40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4" authorId="0" shape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" authorId="0" shape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6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7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8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4" authorId="0" shapeId="0">
      <text>
        <r>
          <rPr>
            <b/>
            <sz val="26"/>
            <color indexed="81"/>
            <rFont val="Tahoma"/>
            <family val="2"/>
            <charset val="204"/>
          </rPr>
          <t>W-31</t>
        </r>
      </text>
    </comment>
  </commentList>
</comments>
</file>

<file path=xl/comments2.xml><?xml version="1.0" encoding="utf-8"?>
<comments xmlns="http://schemas.openxmlformats.org/spreadsheetml/2006/main">
  <authors>
    <author>linas-pc</author>
  </authors>
  <commentList>
    <comment ref="B12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старый Art.: 3112243
</t>
        </r>
      </text>
    </comment>
    <comment ref="B13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5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26"/>
            <color indexed="81"/>
            <rFont val="Tahoma"/>
            <family val="2"/>
            <charset val="204"/>
          </rPr>
          <t>Н512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" authorId="0" shapeId="0">
      <text>
        <r>
          <rPr>
            <b/>
            <sz val="26"/>
            <color indexed="81"/>
            <rFont val="Tahoma"/>
            <family val="2"/>
            <charset val="204"/>
          </rPr>
          <t>Н512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0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1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B22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B30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4" authorId="0" shape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7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8" authorId="0" shape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старый Art.: 3112243
</t>
        </r>
      </text>
    </comment>
  </commentList>
</comments>
</file>

<file path=xl/sharedStrings.xml><?xml version="1.0" encoding="utf-8"?>
<sst xmlns="http://schemas.openxmlformats.org/spreadsheetml/2006/main" count="960" uniqueCount="358">
  <si>
    <t>Наименование</t>
  </si>
  <si>
    <t>5091 Сухая проявка KROYPOWDER 50 г</t>
  </si>
  <si>
    <t>5092 ПАСТА KROY LAVAMANI для рук 0,9 л</t>
  </si>
  <si>
    <t>5092 ПАСТА KROY LAVAMANI для рук 4 л</t>
  </si>
  <si>
    <t>Цена с НДС EUR</t>
  </si>
  <si>
    <t>ЭМАЛИ</t>
  </si>
  <si>
    <t>АНТИГРАВИЙ</t>
  </si>
  <si>
    <t>ОТВЕРДИТЕЛИ</t>
  </si>
  <si>
    <t>ЛАКИ</t>
  </si>
  <si>
    <t>ШПАТЛЕВКИ</t>
  </si>
  <si>
    <t>Арт.</t>
  </si>
  <si>
    <t>Объём</t>
  </si>
  <si>
    <t>0,75л + 0,15л</t>
  </si>
  <si>
    <t>5023 Серый - комплект</t>
  </si>
  <si>
    <t>5023 Filler 5:1</t>
  </si>
  <si>
    <t>0,8л + 0,2л</t>
  </si>
  <si>
    <t>3,5л + 0,875л</t>
  </si>
  <si>
    <t>0,4л + 0,1л</t>
  </si>
  <si>
    <t>5022 Серый - комплект</t>
  </si>
  <si>
    <t>5022 Extrafiller Express 4:1</t>
  </si>
  <si>
    <t xml:space="preserve">0,4л + 0,2л </t>
  </si>
  <si>
    <t>1л + 0,5л</t>
  </si>
  <si>
    <t>5л + 2,5л</t>
  </si>
  <si>
    <t>20 л.</t>
  </si>
  <si>
    <t>5074 Комплект</t>
  </si>
  <si>
    <t>5073 Комплект</t>
  </si>
  <si>
    <t>1л</t>
  </si>
  <si>
    <t>5л</t>
  </si>
  <si>
    <t>5051 FIBER</t>
  </si>
  <si>
    <t>1кг</t>
  </si>
  <si>
    <t>1,8кг</t>
  </si>
  <si>
    <t>900мл</t>
  </si>
  <si>
    <t>5051 FIBER со стекловолоком</t>
  </si>
  <si>
    <t>5054 UNI универсальная</t>
  </si>
  <si>
    <t>5055 SOFT мягкая</t>
  </si>
  <si>
    <t>5056 ALU алюминиевая</t>
  </si>
  <si>
    <t>5054 UNI</t>
  </si>
  <si>
    <t>5055 SOFT</t>
  </si>
  <si>
    <t>5056 ALU</t>
  </si>
  <si>
    <t xml:space="preserve">5060 ANTIGRAVILLA HS </t>
  </si>
  <si>
    <t>5060 BLACK</t>
  </si>
  <si>
    <t>5060 GREY</t>
  </si>
  <si>
    <t>5060 WHITE</t>
  </si>
  <si>
    <t>5061 Акриловая Эмаль KROYCOLOUR 3:1</t>
  </si>
  <si>
    <t>0,1л</t>
  </si>
  <si>
    <t>0,15л</t>
  </si>
  <si>
    <t>0,2л</t>
  </si>
  <si>
    <t>0,875л</t>
  </si>
  <si>
    <t>0,5л</t>
  </si>
  <si>
    <t>2,5л</t>
  </si>
  <si>
    <t>10л</t>
  </si>
  <si>
    <t>Количество упаковок в коробке</t>
  </si>
  <si>
    <t>080Y1940</t>
  </si>
  <si>
    <t>KROY Малярная лента (скотч) желтый 19*40</t>
  </si>
  <si>
    <t>KROY Малярная лента (скотч) желтый 24*40</t>
  </si>
  <si>
    <t>KROY Малярная лента (скотч)  желтый 30*40</t>
  </si>
  <si>
    <t>KROY Малярная лента (скотч) желтый 38*40</t>
  </si>
  <si>
    <t>KROY Малярная лента (скотч) желтый 50*40</t>
  </si>
  <si>
    <t>080Y2440</t>
  </si>
  <si>
    <t>080Y3040</t>
  </si>
  <si>
    <t>080Y3840</t>
  </si>
  <si>
    <t>080Y5040</t>
  </si>
  <si>
    <t>1,6 кг</t>
  </si>
  <si>
    <t>0,25л</t>
  </si>
  <si>
    <t>0,75л</t>
  </si>
  <si>
    <t>K1 Отвердитель EXPRESS</t>
  </si>
  <si>
    <t>5074 CLEARTEX STANDARD</t>
  </si>
  <si>
    <t>S5-E Отвердитель STANDARD   быстрый</t>
  </si>
  <si>
    <t>S5-E Отвердитель STANDARD  быстрый</t>
  </si>
  <si>
    <t xml:space="preserve">5073 CLEARTEX EXPRESS 4:1 </t>
  </si>
  <si>
    <t>Поставщик:</t>
  </si>
  <si>
    <t>ООО "Балтик Коатингс"</t>
  </si>
  <si>
    <t>Подписи сторон:</t>
  </si>
  <si>
    <t>Покупатель:</t>
  </si>
  <si>
    <t>_________________________</t>
  </si>
  <si>
    <t>Генеральный директор</t>
  </si>
  <si>
    <t>Ясинскас Л.</t>
  </si>
  <si>
    <t>______________</t>
  </si>
  <si>
    <t>________________</t>
  </si>
  <si>
    <t>м.п.</t>
  </si>
  <si>
    <t>Серия</t>
  </si>
  <si>
    <t>Н512</t>
  </si>
  <si>
    <t xml:space="preserve">S5-E </t>
  </si>
  <si>
    <t xml:space="preserve">H3 </t>
  </si>
  <si>
    <t>H3-E</t>
  </si>
  <si>
    <t>K1</t>
  </si>
  <si>
    <t xml:space="preserve">2K Hardener </t>
  </si>
  <si>
    <t xml:space="preserve">2K Hardener Cleartex HS </t>
  </si>
  <si>
    <t xml:space="preserve"> 2K Hardener Cleartex HS Fast</t>
  </si>
  <si>
    <t>2K Hardener Cleartex Express 2K</t>
  </si>
  <si>
    <t>Наименование продукта</t>
  </si>
  <si>
    <t xml:space="preserve">Filler 5:1 2К Грунт-наполнитель Серый </t>
  </si>
  <si>
    <t>Exrafiller 4:1 2К Грунт-наполнитель Белый</t>
  </si>
  <si>
    <t>0,80л</t>
  </si>
  <si>
    <t>Exrafiller 4:1 2К Грунт-наполнитель Серый</t>
  </si>
  <si>
    <t>Exrafiller 4:1 2К Грунт-наполнитель Черный</t>
  </si>
  <si>
    <t>0,4л</t>
  </si>
  <si>
    <t>Exrafiller Express 4:1 2К Грунт-наполнитель Серый</t>
  </si>
  <si>
    <t>Exrafiller Express 4:1 2К Грунт-наполнитель Темно-серый</t>
  </si>
  <si>
    <t>2К Cleartex HS 2К Лак</t>
  </si>
  <si>
    <t>1,0л</t>
  </si>
  <si>
    <t>5,0л</t>
  </si>
  <si>
    <t>2K Cleartex Standard  2К Лак</t>
  </si>
  <si>
    <t>2K Cleartex Express 2K Лак</t>
  </si>
  <si>
    <t>0,8л</t>
  </si>
  <si>
    <t xml:space="preserve">2K Cleartex Express 2K Лак </t>
  </si>
  <si>
    <t xml:space="preserve">KROYCOLOUR 3:1  2K Acrylic Enamel  201 белая </t>
  </si>
  <si>
    <t xml:space="preserve">KROYCOLOUR 3:1  2K Acrylic Enamel  202 белая </t>
  </si>
  <si>
    <t xml:space="preserve">KROYCOLOUR 3:1  2K Acrylic Enamel  601 черная </t>
  </si>
  <si>
    <t>Линия "2" KROY  2K</t>
  </si>
  <si>
    <t xml:space="preserve">ГРУНТЫ </t>
  </si>
  <si>
    <t>Линия «7» KROY 2K</t>
  </si>
  <si>
    <t>Линия «8» KROY</t>
  </si>
  <si>
    <t>Линия«5» KROY</t>
  </si>
  <si>
    <t>Линия «6» KROY</t>
  </si>
  <si>
    <t>Линия «6» KROY 2K</t>
  </si>
  <si>
    <t>Линия «9» KROY</t>
  </si>
  <si>
    <t>«H» KROY</t>
  </si>
  <si>
    <t xml:space="preserve">Грунты </t>
  </si>
  <si>
    <t xml:space="preserve">Лаки </t>
  </si>
  <si>
    <t>5022 Темно-серый - комплект</t>
  </si>
  <si>
    <t xml:space="preserve">                                         </t>
  </si>
  <si>
    <t>РАЗБАВИТЕЛИ</t>
  </si>
  <si>
    <t>Артикул Отвердитель</t>
  </si>
  <si>
    <t xml:space="preserve">Артикул </t>
  </si>
  <si>
    <t>---</t>
  </si>
  <si>
    <t>KROYSTAR универсальная</t>
  </si>
  <si>
    <t>Шпатлевка KROY, KROYSTAR универсальная</t>
  </si>
  <si>
    <t>РАСХОДНЫЕ МАТЕРИАЛЫ</t>
  </si>
  <si>
    <t>5061 KROYCOLOUR 3:1 2K Acrylic Enamel  201 белая - комплект</t>
  </si>
  <si>
    <t>5061 KROYCOLOUR 3:1 2K Acrylic Enamel  202 белая - комплект</t>
  </si>
  <si>
    <t>5061 KROYCOLOUR 3:1 2K Acrylic Enamel  601 черная - комплект</t>
  </si>
  <si>
    <t>50гр</t>
  </si>
  <si>
    <t>0,9л</t>
  </si>
  <si>
    <t>4л</t>
  </si>
  <si>
    <t>Сухая проявка KROYPOWDER 50 г</t>
  </si>
  <si>
    <t>ПАСТА KROY LAVAMANI для рук 0,9 л</t>
  </si>
  <si>
    <t>ПАСТА KROY LAVAMANI для рук 4 л</t>
  </si>
  <si>
    <t>Приложение №... к Договору поставки №_____________________ от "_____" _______________20__г.</t>
  </si>
  <si>
    <t>ЦЕНОВОЙ ЛИСТ</t>
  </si>
  <si>
    <t>Дата вступления в силу:</t>
  </si>
  <si>
    <t>Покупатель</t>
  </si>
  <si>
    <t>Договор №:</t>
  </si>
  <si>
    <t>Контакт.лицо  (ФИО, должность):</t>
  </si>
  <si>
    <t>Телефон для связи:</t>
  </si>
  <si>
    <t>e-mail:</t>
  </si>
  <si>
    <t>Дата формирования файла:</t>
  </si>
  <si>
    <t>№ п.п.</t>
  </si>
  <si>
    <t xml:space="preserve">ТАБЛИЦА СОВМЕСТИМОСТИ ОТВЕРДИТЕЛЕЙ </t>
  </si>
  <si>
    <t xml:space="preserve">Серия </t>
  </si>
  <si>
    <t>Эмали</t>
  </si>
  <si>
    <t>0,20 л</t>
  </si>
  <si>
    <t>0,25 л</t>
  </si>
  <si>
    <t xml:space="preserve">2K Hardener Cleartex Standard Fast               </t>
  </si>
  <si>
    <t>2K Hardener Cleartex HS Fast</t>
  </si>
  <si>
    <t>КОМПЛЕКТУЮЩИЕ ПРОДУКТЫ</t>
  </si>
  <si>
    <t xml:space="preserve">5023 Серый </t>
  </si>
  <si>
    <t xml:space="preserve">5023 Черый </t>
  </si>
  <si>
    <t xml:space="preserve">5022 Серый </t>
  </si>
  <si>
    <t xml:space="preserve">5022 Темно-серый </t>
  </si>
  <si>
    <t>5074 Cleartex Standard</t>
  </si>
  <si>
    <t xml:space="preserve">5073 Cleartex Express  4:1 </t>
  </si>
  <si>
    <t>3,5л</t>
  </si>
  <si>
    <t>0,40л</t>
  </si>
  <si>
    <t>20л</t>
  </si>
  <si>
    <t>ТАБЛИЦА АРТИКУЛОВ         ДЛЯ ОТВЕРДИТЕЛЕЙ</t>
  </si>
  <si>
    <t xml:space="preserve"> 2K Hardener Cleartex Standard Fast                              </t>
  </si>
  <si>
    <t xml:space="preserve">0,75л </t>
  </si>
  <si>
    <t xml:space="preserve">0,8л </t>
  </si>
  <si>
    <t xml:space="preserve">3,5л </t>
  </si>
  <si>
    <t xml:space="preserve">0,4л </t>
  </si>
  <si>
    <t xml:space="preserve">1л </t>
  </si>
  <si>
    <t xml:space="preserve">5л </t>
  </si>
  <si>
    <t xml:space="preserve">ПРАЙС - ФОРМА ЗАЯВКИ </t>
  </si>
  <si>
    <t xml:space="preserve">Артикул продукта </t>
  </si>
  <si>
    <t>Артикул Отвер-дитель</t>
  </si>
  <si>
    <t>Количество шт. в упаковке</t>
  </si>
  <si>
    <t>Розничная цена, EUR</t>
  </si>
  <si>
    <t>Цена со скидкой, EUR</t>
  </si>
  <si>
    <t>ЗАКАЗ</t>
  </si>
  <si>
    <t>Количество, шт</t>
  </si>
  <si>
    <t>5023 KROY 2K Filler 5:1 Серый - комплект</t>
  </si>
  <si>
    <t>5022 KROY 2K Extrafiller Express 4:1 Серый - комплект</t>
  </si>
  <si>
    <t>5022 KROY 2K Extrafiller Express 4:1 Темно-серый - комплект</t>
  </si>
  <si>
    <t>5074 KROY 2K CLEARTEX STANDARD - комплект</t>
  </si>
  <si>
    <t>5073 KROY 2K CLEARTEX EXPRESS 4:1 - комплект</t>
  </si>
  <si>
    <t>5060 KROY ANTIGRAVILLA HS BLACK</t>
  </si>
  <si>
    <t>5060 KROY ANTIGRAVILLA HS GREY</t>
  </si>
  <si>
    <t>5060 KROY ANTIGRAVILLA HS WHITE</t>
  </si>
  <si>
    <t>5051 Шпатлевка 2K KROY FIBER со стекловолокном</t>
  </si>
  <si>
    <t>5054 Шпатлевка 2K KROY UNI универсальная</t>
  </si>
  <si>
    <t>5056 Шпатлевка 2K KROY ALU алюминиевая</t>
  </si>
  <si>
    <t>5055 Шпатлевка 2K KROY SOFT мягкая</t>
  </si>
  <si>
    <t>Шпатлевка 2K KROY, KROYSTAR универсальная</t>
  </si>
  <si>
    <t>S5-E Отвердитель KROY CLEARTEX STANDARD   быстрый</t>
  </si>
  <si>
    <t>K1 Отвердитель CLEARTEX EXPRESS</t>
  </si>
  <si>
    <t xml:space="preserve">5023 KROY 2K Filler 5:1 Серый </t>
  </si>
  <si>
    <t xml:space="preserve">5023 KROY 2K Filler 5:1 Черный </t>
  </si>
  <si>
    <t xml:space="preserve">5021 KROY 2K Extrafiller 4:1 Серый </t>
  </si>
  <si>
    <t xml:space="preserve">5021 KROY 2K Extrafiller 4:1 Черный </t>
  </si>
  <si>
    <t xml:space="preserve">5021 KROY 2K Extrafiller 4:1 Белый </t>
  </si>
  <si>
    <t>5021 KROY 2K Extrafiller 4:1 Серый</t>
  </si>
  <si>
    <t xml:space="preserve">5022 KROY 2K Extrafiller Express 4:1 Серый </t>
  </si>
  <si>
    <t xml:space="preserve">5022 KROY 2K Extrafiller Express 4:1 Темно-серый </t>
  </si>
  <si>
    <t xml:space="preserve">5074 KROY 2K CLEARTEX STANDARD </t>
  </si>
  <si>
    <t xml:space="preserve">5073 KROY 2K CLEARTEX EXPRESS 4:1 </t>
  </si>
  <si>
    <t>0,75л+0,25л</t>
  </si>
  <si>
    <t>Клиент:</t>
  </si>
  <si>
    <t>Скидка,%</t>
  </si>
  <si>
    <t>Сумма заказа с НДС, EUR</t>
  </si>
  <si>
    <t>внесите название организации</t>
  </si>
  <si>
    <t xml:space="preserve">                                   КОМПЛЕКТУЮЩИЕ ПРОДУКТЫ</t>
  </si>
  <si>
    <t>Объем</t>
  </si>
  <si>
    <t>10,0л</t>
  </si>
  <si>
    <t>5023 Темно-серый - комплект</t>
  </si>
  <si>
    <t>5023 KROY 2K Filler 5:1 Темно-серый - комплект</t>
  </si>
  <si>
    <t>Filler 5:1 2К Грунт-наполнитель Темно-серый</t>
  </si>
  <si>
    <t>Объём, л</t>
  </si>
  <si>
    <t>Назв.</t>
  </si>
  <si>
    <t>1шт</t>
  </si>
  <si>
    <t>5 л + 2,5 л</t>
  </si>
  <si>
    <t>5071 CLEARTEX HS</t>
  </si>
  <si>
    <t xml:space="preserve">5082 ДЛЯ БАЗЫ UltraThinner </t>
  </si>
  <si>
    <t>5083 ОБЕЗЖИРИВАТЕЛЬ Degreaser</t>
  </si>
  <si>
    <t>5021 Extrafiller 4:1</t>
  </si>
  <si>
    <t>5027 Filler wet on wet 3:1</t>
  </si>
  <si>
    <t>5021 Серый - комплект</t>
  </si>
  <si>
    <t>5021 Черный - комплект</t>
  </si>
  <si>
    <t>5021 Белый - комплект</t>
  </si>
  <si>
    <t>0,7л + 0,233л</t>
  </si>
  <si>
    <t>5071 Комплект</t>
  </si>
  <si>
    <t>5071 Лак 20 л.</t>
  </si>
  <si>
    <t>5027 Комплект</t>
  </si>
  <si>
    <t xml:space="preserve">0,7л </t>
  </si>
  <si>
    <t>W-31 Отвердитель грунта FILLER wet on wet</t>
  </si>
  <si>
    <t>0,233 л</t>
  </si>
  <si>
    <t>5 л</t>
  </si>
  <si>
    <t>Н3 Отвердитель лака KROY CLEARTEX HS</t>
  </si>
  <si>
    <t>Н3-Е Отвердитель лака KROY CLEARTEX HS- быстрый</t>
  </si>
  <si>
    <t xml:space="preserve">5057 LIGHT </t>
  </si>
  <si>
    <t>5057 KROY LIGHT  легкая наполняющая</t>
  </si>
  <si>
    <t>5082 Разбавитель UltraThinner</t>
  </si>
  <si>
    <t>Н512 - УНИВЕРСАЛЬНЫЙ ДЛЯ ГРУНТА и ЛАКА</t>
  </si>
  <si>
    <t>S5-Е - ДЛЯ ЛАКА CLEARTEX STANDARD (5074)</t>
  </si>
  <si>
    <t>K1 - ДЛЯ ЛАКА CLEARTEX EXPRESS (5073)</t>
  </si>
  <si>
    <t>W-31 - ДЛЯ ГРУНТА FILLER wet on wet (5027)</t>
  </si>
  <si>
    <t xml:space="preserve">5071 CLEARTEX HS </t>
  </si>
  <si>
    <t>5021 KROY 2K Extrafiller 4:1 Серый - комплект</t>
  </si>
  <si>
    <t>5021 KROY 2K Extrafiller 4:1 Черный - комплект</t>
  </si>
  <si>
    <t>5021 KROY 2K Extrafiller 4:1 Белый - комплект</t>
  </si>
  <si>
    <t>5071 KROY 2K CLEARTEX HS - комплект</t>
  </si>
  <si>
    <t>5071 KROY 2K CLEARTEX HS Лак 20 л.</t>
  </si>
  <si>
    <t xml:space="preserve">5081 Растворитель KROY Universal Thinner </t>
  </si>
  <si>
    <t xml:space="preserve">5082 Разбавитель для базы KROY UltraThinner </t>
  </si>
  <si>
    <t>5083 Обезжириватель Degreaser</t>
  </si>
  <si>
    <t xml:space="preserve">5057 Шпатлевка 2K KROY LIGHT легкая наполняющая </t>
  </si>
  <si>
    <t>5027 KROY Filler wet on wet  - Комплект</t>
  </si>
  <si>
    <t xml:space="preserve">5071 KROY 2K CLEARTEX HS </t>
  </si>
  <si>
    <t xml:space="preserve">5027 KROY Filler wet on wet  </t>
  </si>
  <si>
    <t>5074 KROY 2K CLEARTEX STANDARD</t>
  </si>
  <si>
    <t>H512 Отвердитель KROY  универсальный</t>
  </si>
  <si>
    <t xml:space="preserve">H512 Отвердитель KROY универсальный </t>
  </si>
  <si>
    <t xml:space="preserve">H512 Отвердитель KROY универсальный  </t>
  </si>
  <si>
    <t>K1 Отвердитель KROY CLEARTEX EXPRESS</t>
  </si>
  <si>
    <t>5071 KROY 2K CLEARTEX HS</t>
  </si>
  <si>
    <t>5081 Растворитель Universal Thinner</t>
  </si>
  <si>
    <t>5081 УНИВЕРСАЛЬНЫЙ Universal Thinner</t>
  </si>
  <si>
    <t>20 л + 10 л</t>
  </si>
  <si>
    <t xml:space="preserve">5071 Комплект </t>
  </si>
  <si>
    <t>5027 KROY Filler wet on wet 3:1  - Комплект</t>
  </si>
  <si>
    <t>5021 Серый</t>
  </si>
  <si>
    <t>5021 Черный</t>
  </si>
  <si>
    <t>5021 Белый</t>
  </si>
  <si>
    <t xml:space="preserve">5027 Серый </t>
  </si>
  <si>
    <t>Filler wet on wet 3:1 Грунт "мокрый по мокрому" Серый</t>
  </si>
  <si>
    <t>0,70 л</t>
  </si>
  <si>
    <t xml:space="preserve">W-31 </t>
  </si>
  <si>
    <t xml:space="preserve">5027 KROY Filler wet on wet  3:1 Серый </t>
  </si>
  <si>
    <t>2K Hardener for wet on wet filler</t>
  </si>
  <si>
    <t>W-31</t>
  </si>
  <si>
    <t xml:space="preserve">2K Hardener for wet on wet filler </t>
  </si>
  <si>
    <t xml:space="preserve">2K Hardener Cleartex Express </t>
  </si>
  <si>
    <t>Н3, Н3-Е  - ДЛЯ ЛАКА CLEARTEX HS (5071)</t>
  </si>
  <si>
    <t xml:space="preserve">KROY МАЛЯРНАЯ ЛЕНТА (скотч) 40 м, желтый </t>
  </si>
  <si>
    <t>19 мм * 40 м</t>
  </si>
  <si>
    <t>24 мм * 40 м</t>
  </si>
  <si>
    <t>9 мм * 5 м</t>
  </si>
  <si>
    <t>12 мм * 5 м</t>
  </si>
  <si>
    <t>15 мм * 5 м</t>
  </si>
  <si>
    <t>30 мм * 40 м</t>
  </si>
  <si>
    <t>38 мм * 40 м</t>
  </si>
  <si>
    <t>50 мм* 40 м</t>
  </si>
  <si>
    <t>19 мм * 5 м</t>
  </si>
  <si>
    <t>25 мм * 5 м</t>
  </si>
  <si>
    <t>М14  на резьбе, белая 150 мм * 50 мм</t>
  </si>
  <si>
    <t>М14  на резьбе, желтая 150 мм * 50 мм</t>
  </si>
  <si>
    <t>М14  на резьбе, черная 150 мм * 50 мм</t>
  </si>
  <si>
    <t>М14  на резьбе, синяя 150 мм * 50 мм</t>
  </si>
  <si>
    <t>ECO  на липучке, черная 150 мм * 50 мм</t>
  </si>
  <si>
    <t>Фрезованная на липучке, белая 150 мм * 50 мм</t>
  </si>
  <si>
    <t>Фрезованная на липучке, желтая 150 мм * 50 мм</t>
  </si>
  <si>
    <t>Фрезованная  на липучке, черная 150 мм * 50 мм</t>
  </si>
  <si>
    <t>KROY Антистатическая салфетка UNI</t>
  </si>
  <si>
    <t>KROY FOLIA укрывочная пленка</t>
  </si>
  <si>
    <t>4 м * 5 м</t>
  </si>
  <si>
    <t>4,5 м * 7 м</t>
  </si>
  <si>
    <t>6 мм* 5 м</t>
  </si>
  <si>
    <t xml:space="preserve"> </t>
  </si>
  <si>
    <t>KROY FOLIA Укрывочная пленка 4 м * 5 м</t>
  </si>
  <si>
    <t>KROY FOLIA Укрывочная пленка 4,5 м * 7 м</t>
  </si>
  <si>
    <t>1 шт</t>
  </si>
  <si>
    <t>5026 1К Plastic Primer</t>
  </si>
  <si>
    <t>0,5 л</t>
  </si>
  <si>
    <t xml:space="preserve">Воронки KROY 190 микрон </t>
  </si>
  <si>
    <t xml:space="preserve">                              KROY Антистатическая салфетка UNI</t>
  </si>
  <si>
    <t>Воронки KROY 190 микрон</t>
  </si>
  <si>
    <t>KROY Скотч двухсторонний 15 мм * 5 м</t>
  </si>
  <si>
    <t>KROY Скотч двухсторонний 19 мм * 5 м</t>
  </si>
  <si>
    <t>KROY Скотч двухсторонний 12 мм * 5 м</t>
  </si>
  <si>
    <t>KROY Скотч двухсторонний  9 мм * 5 м</t>
  </si>
  <si>
    <t>KROY Скотч двухсторонний 6 мм* 5 м</t>
  </si>
  <si>
    <t>KROY Скотч двухсторонний 25 мм * 5 м</t>
  </si>
  <si>
    <t>ECO M14 на резьбе, черная 150 мм * 50 мм</t>
  </si>
  <si>
    <t>ECO M14 на резьбе, белая 150 мм * 50 мм</t>
  </si>
  <si>
    <t>KROYPAD Полировальные губки</t>
  </si>
  <si>
    <t>KROYPAD ECO Полировальные губки</t>
  </si>
  <si>
    <t>KROYPAD М14 Полировальная губка на резьбе, белая 150 мм * 50 мм</t>
  </si>
  <si>
    <t>KROYPAD М14 Полировальная губка на резьбе, желтая 150 мм * 50 мм</t>
  </si>
  <si>
    <t>KROYPAD М14 Полировальная губка на резьбе, черная 150 мм * 50 мм</t>
  </si>
  <si>
    <t>KROYPAD М14 Полировальная губка на резьбе, синяя 150 мм * 50 мм</t>
  </si>
  <si>
    <t>KROYPAD ECO М14 Полировальная губка на резьбе, белая 150 мм * 50 мм</t>
  </si>
  <si>
    <t>KROYPAD ECO М14 Полировальная губка на резьбе, черная 150 мм * 50 мм</t>
  </si>
  <si>
    <t>KROYPAD ECO Полировальная губка на липучке, белая 150 мм * 50 мм</t>
  </si>
  <si>
    <t>KROYPAD ECO Полировальная губка на липучке, черная 150 мм * 50 мм</t>
  </si>
  <si>
    <t>KROYPAD Полировальная губка, фрезованная на липучке, белая 150 мм * 50 мм</t>
  </si>
  <si>
    <t>KROYPAD Полировальная губка, фрезованная на липучке, желтая 150 мм * 50 мм</t>
  </si>
  <si>
    <t>KROYPAD Полировальная губка, фрезованная  на липучке, черная 150 мм * 50 мм</t>
  </si>
  <si>
    <t>ECO на липучке, белая 150 мм * 50 мм</t>
  </si>
  <si>
    <t>KROY СКОТЧ 5 м, двухсторонний</t>
  </si>
  <si>
    <t xml:space="preserve">0,4 л </t>
  </si>
  <si>
    <t>0,4 л + 0,2 л</t>
  </si>
  <si>
    <t>КЛЕИ И ГЕРМЕТИКИ</t>
  </si>
  <si>
    <t>Линия «9» KROY 2K</t>
  </si>
  <si>
    <t>5093 KROY Sealtex PLUS</t>
  </si>
  <si>
    <t>5093 KROY Sealtex PLUS Герметик черный</t>
  </si>
  <si>
    <t>310 мл.</t>
  </si>
  <si>
    <t>5093 KROY Sealtex PLUS Герметик серый</t>
  </si>
  <si>
    <t>5093 KROY Sealtex  PLUS Герметик  белый</t>
  </si>
  <si>
    <t>5094 Kroy Bondex PLUS</t>
  </si>
  <si>
    <t>5094 Kroy Bondex PLUS стекольный клей быстрый</t>
  </si>
  <si>
    <t>310 мл</t>
  </si>
  <si>
    <t xml:space="preserve">Kroy PRIMEX грунт для стекла </t>
  </si>
  <si>
    <t>30 мл</t>
  </si>
  <si>
    <t>17.06.2016 год</t>
  </si>
  <si>
    <t>16.06.2016г.</t>
  </si>
  <si>
    <t>ЦЕНЫ ДЕЙСТВУЮТ  С 17.06.2016</t>
  </si>
  <si>
    <r>
      <rPr>
        <sz val="10"/>
        <color theme="1" tint="0.499984740745262"/>
        <rFont val="PT Sans"/>
        <family val="2"/>
        <charset val="204"/>
      </rPr>
      <t xml:space="preserve">Цены действительны с 17.06.2016 г. </t>
    </r>
    <r>
      <rPr>
        <sz val="9"/>
        <color theme="1" tint="0.499984740745262"/>
        <rFont val="PT Sans"/>
        <family val="2"/>
        <charset val="204"/>
      </rPr>
      <t xml:space="preserve"> </t>
    </r>
    <r>
      <rPr>
        <b/>
        <sz val="9"/>
        <color theme="1" tint="0.499984740745262"/>
        <rFont val="PT Sans"/>
        <family val="2"/>
        <charset val="204"/>
      </rPr>
      <t xml:space="preserve">         </t>
    </r>
    <r>
      <rPr>
        <b/>
        <i/>
        <sz val="9"/>
        <color rgb="FFF24F00"/>
        <rFont val="PT Sans"/>
        <family val="2"/>
        <charset val="204"/>
      </rPr>
      <t xml:space="preserve">                     ВАША ПЕРСОНАЛЬНАЯ СКИДКА</t>
    </r>
  </si>
  <si>
    <t>Розничная цена, EUR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</si>
</sst>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2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48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9"/>
      <color indexed="12"/>
      <name val="Times New Roman"/>
      <family val="1"/>
      <charset val="204"/>
    </font>
    <font>
      <sz val="9"/>
      <name val="PT Sans"/>
      <family val="2"/>
      <charset val="204"/>
    </font>
    <font>
      <sz val="24"/>
      <color theme="0"/>
      <name val="PT Sans"/>
      <family val="2"/>
      <charset val="204"/>
    </font>
    <font>
      <sz val="9"/>
      <color theme="0"/>
      <name val="PT Sans"/>
      <family val="2"/>
      <charset val="204"/>
    </font>
    <font>
      <b/>
      <sz val="10"/>
      <color theme="0"/>
      <name val="PT Sans"/>
      <family val="2"/>
      <charset val="204"/>
    </font>
    <font>
      <b/>
      <sz val="10"/>
      <color rgb="FF7D6E66"/>
      <name val="PT Sans"/>
      <family val="2"/>
      <charset val="204"/>
    </font>
    <font>
      <sz val="11"/>
      <color rgb="FFF24F00"/>
      <name val="PT Sans"/>
      <family val="2"/>
      <charset val="204"/>
    </font>
    <font>
      <b/>
      <sz val="12"/>
      <color theme="0"/>
      <name val="PT Sans"/>
      <family val="2"/>
      <charset val="204"/>
    </font>
    <font>
      <b/>
      <i/>
      <sz val="9"/>
      <color rgb="FFF24F00"/>
      <name val="PT Sans"/>
      <family val="2"/>
      <charset val="204"/>
    </font>
    <font>
      <sz val="9"/>
      <color indexed="8"/>
      <name val="PT Sans"/>
      <family val="2"/>
      <charset val="204"/>
    </font>
    <font>
      <b/>
      <sz val="9"/>
      <color theme="0"/>
      <name val="PT Sans"/>
      <family val="2"/>
      <charset val="204"/>
    </font>
    <font>
      <b/>
      <sz val="9"/>
      <name val="PT Sans"/>
      <family val="2"/>
      <charset val="204"/>
    </font>
    <font>
      <b/>
      <sz val="9"/>
      <color indexed="8"/>
      <name val="PT Sans"/>
      <family val="2"/>
      <charset val="204"/>
    </font>
    <font>
      <b/>
      <sz val="9"/>
      <color theme="6" tint="-0.499984740745262"/>
      <name val="PT Sans"/>
      <family val="2"/>
      <charset val="204"/>
    </font>
    <font>
      <sz val="11"/>
      <color theme="1"/>
      <name val="PT Sans"/>
      <family val="2"/>
      <charset val="204"/>
    </font>
    <font>
      <sz val="9"/>
      <color rgb="FF000000"/>
      <name val="PT Sans"/>
      <family val="2"/>
      <charset val="204"/>
    </font>
    <font>
      <b/>
      <sz val="9"/>
      <color rgb="FF000000"/>
      <name val="PT Sans"/>
      <family val="2"/>
      <charset val="204"/>
    </font>
    <font>
      <sz val="11"/>
      <color theme="0"/>
      <name val="PT Sans"/>
      <family val="2"/>
      <charset val="204"/>
    </font>
    <font>
      <sz val="8"/>
      <color theme="0"/>
      <name val="PT Sans"/>
      <family val="2"/>
      <charset val="204"/>
    </font>
    <font>
      <sz val="28"/>
      <color theme="0"/>
      <name val="PT Sans"/>
      <family val="2"/>
      <charset val="204"/>
    </font>
    <font>
      <sz val="16"/>
      <color theme="1"/>
      <name val="PT Sans"/>
      <family val="2"/>
      <charset val="204"/>
    </font>
    <font>
      <sz val="9"/>
      <color theme="1" tint="0.499984740745262"/>
      <name val="PT Sans"/>
      <family val="2"/>
      <charset val="204"/>
    </font>
    <font>
      <i/>
      <sz val="9"/>
      <name val="PT Sans"/>
      <family val="2"/>
      <charset val="204"/>
    </font>
    <font>
      <sz val="10"/>
      <color theme="1" tint="0.499984740745262"/>
      <name val="PT Sans"/>
      <family val="2"/>
      <charset val="204"/>
    </font>
    <font>
      <b/>
      <sz val="9"/>
      <color theme="1" tint="0.499984740745262"/>
      <name val="PT Sans"/>
      <family val="2"/>
      <charset val="204"/>
    </font>
    <font>
      <i/>
      <sz val="9"/>
      <color rgb="FFF24F00"/>
      <name val="PT Sans"/>
      <family val="2"/>
      <charset val="204"/>
    </font>
    <font>
      <sz val="10"/>
      <name val="PT Sans"/>
      <family val="2"/>
      <charset val="204"/>
    </font>
    <font>
      <b/>
      <i/>
      <sz val="9"/>
      <name val="PT Sans"/>
      <family val="2"/>
      <charset val="204"/>
    </font>
    <font>
      <b/>
      <i/>
      <sz val="10"/>
      <name val="PT Sans"/>
      <family val="2"/>
      <charset val="204"/>
    </font>
    <font>
      <b/>
      <sz val="9"/>
      <color rgb="FFFF0000"/>
      <name val="PT Sans"/>
      <family val="2"/>
      <charset val="204"/>
    </font>
    <font>
      <b/>
      <sz val="10"/>
      <color indexed="12"/>
      <name val="PT Sans"/>
      <family val="2"/>
      <charset val="204"/>
    </font>
    <font>
      <b/>
      <sz val="10"/>
      <name val="PT Sans"/>
      <family val="2"/>
      <charset val="204"/>
    </font>
    <font>
      <b/>
      <sz val="10"/>
      <color indexed="8"/>
      <name val="PT Sans"/>
      <family val="2"/>
      <charset val="204"/>
    </font>
    <font>
      <b/>
      <sz val="9"/>
      <color indexed="12"/>
      <name val="PT Sans"/>
      <family val="2"/>
      <charset val="204"/>
    </font>
    <font>
      <b/>
      <sz val="10"/>
      <color rgb="FF000000"/>
      <name val="PT Sans"/>
      <family val="2"/>
      <charset val="204"/>
    </font>
    <font>
      <i/>
      <sz val="11"/>
      <color theme="1"/>
      <name val="PT Sans"/>
      <family val="2"/>
      <charset val="204"/>
    </font>
    <font>
      <b/>
      <sz val="14"/>
      <color theme="0"/>
      <name val="PT Sans"/>
      <family val="2"/>
      <charset val="204"/>
    </font>
    <font>
      <b/>
      <sz val="14"/>
      <color rgb="FF7D6E66"/>
      <name val="PT Sans"/>
      <family val="2"/>
      <charset val="204"/>
    </font>
    <font>
      <b/>
      <sz val="11"/>
      <color rgb="FF7D6E66"/>
      <name val="PT Sans"/>
      <family val="2"/>
      <charset val="204"/>
    </font>
    <font>
      <sz val="9"/>
      <color theme="1"/>
      <name val="PT Sans"/>
      <family val="2"/>
      <charset val="204"/>
    </font>
    <font>
      <sz val="9"/>
      <name val="PT Sans"/>
      <family val="2"/>
      <charset val="204"/>
    </font>
    <font>
      <sz val="9"/>
      <color indexed="8"/>
      <name val="PT Sans"/>
      <family val="2"/>
      <charset val="204"/>
    </font>
    <font>
      <sz val="28"/>
      <color rgb="FFFEFADA"/>
      <name val="PT Sans"/>
      <family val="2"/>
      <charset val="204"/>
    </font>
    <font>
      <b/>
      <sz val="12"/>
      <color theme="6" tint="-0.499984740745262"/>
      <name val="PT Sans"/>
      <family val="2"/>
      <charset val="204"/>
    </font>
    <font>
      <sz val="11"/>
      <color rgb="FFFF0000"/>
      <name val="PT Sans"/>
      <family val="2"/>
      <charset val="204"/>
    </font>
    <font>
      <b/>
      <sz val="8"/>
      <color theme="0"/>
      <name val="PT Sans"/>
      <family val="2"/>
      <charset val="204"/>
    </font>
    <font>
      <sz val="8"/>
      <color rgb="FF7D6E66"/>
      <name val="PT Sans"/>
      <family val="2"/>
      <charset val="204"/>
    </font>
    <font>
      <sz val="10"/>
      <color rgb="FF7D6E66"/>
      <name val="PT Sans"/>
      <family val="2"/>
      <charset val="204"/>
    </font>
    <font>
      <sz val="11"/>
      <name val="PT Sans"/>
      <family val="2"/>
      <charset val="204"/>
    </font>
    <font>
      <sz val="24"/>
      <color theme="0"/>
      <name val="PT Sans"/>
      <family val="2"/>
      <charset val="204"/>
    </font>
    <font>
      <sz val="9"/>
      <color rgb="FF000000"/>
      <name val="PT Sans"/>
      <family val="2"/>
      <charset val="204"/>
    </font>
    <font>
      <sz val="9"/>
      <color rgb="FF7D6E66"/>
      <name val="PT Sans"/>
      <family val="2"/>
      <charset val="204"/>
    </font>
    <font>
      <b/>
      <sz val="12"/>
      <name val="PT Sans"/>
      <family val="2"/>
      <charset val="204"/>
    </font>
    <font>
      <b/>
      <sz val="11"/>
      <color theme="1"/>
      <name val="Calibri"/>
      <family val="2"/>
      <charset val="186"/>
      <scheme val="minor"/>
    </font>
    <font>
      <b/>
      <sz val="8"/>
      <color theme="6" tint="-0.499984740745262"/>
      <name val="PT Sans"/>
      <family val="2"/>
      <charset val="204"/>
    </font>
    <font>
      <b/>
      <i/>
      <sz val="18"/>
      <color theme="0"/>
      <name val="PT Sans"/>
      <family val="2"/>
      <charset val="204"/>
    </font>
    <font>
      <sz val="10"/>
      <color theme="1"/>
      <name val="PT Sans"/>
      <family val="2"/>
      <charset val="204"/>
    </font>
    <font>
      <sz val="10"/>
      <color theme="0"/>
      <name val="PT Sans"/>
      <family val="2"/>
      <charset val="204"/>
    </font>
    <font>
      <sz val="10"/>
      <color rgb="FFFF0000"/>
      <name val="PT Sans"/>
      <family val="2"/>
      <charset val="204"/>
    </font>
    <font>
      <sz val="10"/>
      <color rgb="FFFFFFCC"/>
      <name val="PT Sans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16"/>
      <color theme="0"/>
      <name val="PT Sans"/>
      <family val="2"/>
      <charset val="204"/>
    </font>
    <font>
      <sz val="12"/>
      <color rgb="FF7D6E66"/>
      <name val="PT Sans"/>
      <family val="2"/>
      <charset val="204"/>
    </font>
    <font>
      <b/>
      <sz val="14"/>
      <color rgb="FFF24F00"/>
      <name val="PT Sans"/>
      <family val="2"/>
      <charset val="204"/>
    </font>
    <font>
      <i/>
      <sz val="12"/>
      <color rgb="FF7D6E66"/>
      <name val="PT Sans"/>
      <family val="2"/>
      <charset val="204"/>
    </font>
    <font>
      <b/>
      <sz val="10"/>
      <color rgb="FFF24F00"/>
      <name val="PT Sans"/>
      <family val="2"/>
      <charset val="204"/>
    </font>
    <font>
      <b/>
      <sz val="18"/>
      <color indexed="81"/>
      <name val="Tahoma"/>
      <family val="2"/>
      <charset val="204"/>
    </font>
    <font>
      <sz val="9"/>
      <name val="PT Sans"/>
      <family val="2"/>
      <charset val="204"/>
    </font>
    <font>
      <b/>
      <sz val="9"/>
      <name val="PT Sans"/>
      <family val="2"/>
      <charset val="204"/>
    </font>
    <font>
      <sz val="10"/>
      <name val="PT Sans"/>
      <family val="2"/>
      <charset val="204"/>
    </font>
    <font>
      <b/>
      <sz val="14"/>
      <color theme="1"/>
      <name val="PT Sans"/>
      <family val="2"/>
      <charset val="204"/>
    </font>
    <font>
      <sz val="9"/>
      <color indexed="8"/>
      <name val="PT Sans"/>
      <family val="2"/>
      <charset val="204"/>
    </font>
    <font>
      <b/>
      <sz val="9"/>
      <color indexed="8"/>
      <name val="PT Sans"/>
      <family val="2"/>
      <charset val="204"/>
    </font>
    <font>
      <sz val="9"/>
      <color theme="1" tint="4.9989318521683403E-2"/>
      <name val="PT Sans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D6E66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BD6B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rgb="FFB4A8A2"/>
      </left>
      <right style="thin">
        <color rgb="FFB4A8A2"/>
      </right>
      <top style="thin">
        <color rgb="FFB4A8A2"/>
      </top>
      <bottom style="thin">
        <color rgb="FFB4A8A2"/>
      </bottom>
      <diagonal/>
    </border>
    <border>
      <left style="thin">
        <color rgb="FFB4A8A2"/>
      </left>
      <right/>
      <top style="thin">
        <color rgb="FFB4A8A2"/>
      </top>
      <bottom style="thin">
        <color rgb="FFB4A8A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D6E66"/>
      </left>
      <right style="thin">
        <color rgb="FF7D6E66"/>
      </right>
      <top style="thin">
        <color rgb="FF7D6E66"/>
      </top>
      <bottom style="thin">
        <color rgb="FF7D6E66"/>
      </bottom>
      <diagonal/>
    </border>
    <border>
      <left style="thin">
        <color rgb="FF7D6E66"/>
      </left>
      <right/>
      <top style="thin">
        <color rgb="FF7D6E66"/>
      </top>
      <bottom style="thin">
        <color rgb="FF7D6E66"/>
      </bottom>
      <diagonal/>
    </border>
    <border>
      <left style="medium">
        <color rgb="FF7D6E66"/>
      </left>
      <right style="thin">
        <color rgb="FFB4A8A2"/>
      </right>
      <top style="medium">
        <color rgb="FF7D6E66"/>
      </top>
      <bottom style="thin">
        <color rgb="FFB4A8A2"/>
      </bottom>
      <diagonal/>
    </border>
    <border>
      <left style="thin">
        <color rgb="FFB4A8A2"/>
      </left>
      <right style="thin">
        <color rgb="FFB4A8A2"/>
      </right>
      <top style="medium">
        <color rgb="FF7D6E66"/>
      </top>
      <bottom style="thin">
        <color rgb="FFB4A8A2"/>
      </bottom>
      <diagonal/>
    </border>
    <border>
      <left style="thin">
        <color rgb="FFB4A8A2"/>
      </left>
      <right style="medium">
        <color rgb="FF7D6E66"/>
      </right>
      <top style="medium">
        <color rgb="FF7D6E66"/>
      </top>
      <bottom style="thin">
        <color rgb="FFB4A8A2"/>
      </bottom>
      <diagonal/>
    </border>
    <border>
      <left style="medium">
        <color rgb="FF7D6E66"/>
      </left>
      <right style="thin">
        <color rgb="FFB4A8A2"/>
      </right>
      <top style="thin">
        <color rgb="FFB4A8A2"/>
      </top>
      <bottom style="thin">
        <color rgb="FFB4A8A2"/>
      </bottom>
      <diagonal/>
    </border>
    <border>
      <left style="thin">
        <color rgb="FFB4A8A2"/>
      </left>
      <right style="medium">
        <color rgb="FF7D6E66"/>
      </right>
      <top style="thin">
        <color rgb="FFB4A8A2"/>
      </top>
      <bottom style="thin">
        <color rgb="FFB4A8A2"/>
      </bottom>
      <diagonal/>
    </border>
    <border>
      <left style="medium">
        <color rgb="FF7D6E66"/>
      </left>
      <right style="thin">
        <color rgb="FFB4A8A2"/>
      </right>
      <top style="thin">
        <color rgb="FFB4A8A2"/>
      </top>
      <bottom style="medium">
        <color rgb="FF7D6E66"/>
      </bottom>
      <diagonal/>
    </border>
    <border>
      <left style="thin">
        <color rgb="FFB4A8A2"/>
      </left>
      <right style="thin">
        <color rgb="FFB4A8A2"/>
      </right>
      <top style="thin">
        <color rgb="FFB4A8A2"/>
      </top>
      <bottom style="medium">
        <color rgb="FF7D6E66"/>
      </bottom>
      <diagonal/>
    </border>
    <border>
      <left style="thin">
        <color rgb="FFB4A8A2"/>
      </left>
      <right style="medium">
        <color rgb="FF7D6E66"/>
      </right>
      <top style="thin">
        <color rgb="FFB4A8A2"/>
      </top>
      <bottom style="medium">
        <color rgb="FF7D6E66"/>
      </bottom>
      <diagonal/>
    </border>
    <border>
      <left style="medium">
        <color rgb="FF7D6E66"/>
      </left>
      <right style="thin">
        <color rgb="FFB4A8A2"/>
      </right>
      <top style="medium">
        <color rgb="FF7D6E66"/>
      </top>
      <bottom/>
      <diagonal/>
    </border>
    <border>
      <left style="thin">
        <color rgb="FFB4A8A2"/>
      </left>
      <right style="thin">
        <color rgb="FFB4A8A2"/>
      </right>
      <top style="medium">
        <color rgb="FF7D6E66"/>
      </top>
      <bottom/>
      <diagonal/>
    </border>
    <border>
      <left style="thin">
        <color rgb="FFB4A8A2"/>
      </left>
      <right style="medium">
        <color rgb="FF7D6E66"/>
      </right>
      <top style="medium">
        <color rgb="FF7D6E66"/>
      </top>
      <bottom/>
      <diagonal/>
    </border>
    <border>
      <left style="medium">
        <color rgb="FF7D6E66"/>
      </left>
      <right style="thin">
        <color rgb="FFB4A8A2"/>
      </right>
      <top style="medium">
        <color rgb="FF7D6E66"/>
      </top>
      <bottom style="medium">
        <color rgb="FF7D6E66"/>
      </bottom>
      <diagonal/>
    </border>
    <border>
      <left style="thin">
        <color rgb="FFB4A8A2"/>
      </left>
      <right style="thin">
        <color rgb="FFB4A8A2"/>
      </right>
      <top style="medium">
        <color rgb="FF7D6E66"/>
      </top>
      <bottom style="medium">
        <color rgb="FF7D6E66"/>
      </bottom>
      <diagonal/>
    </border>
    <border>
      <left style="thin">
        <color rgb="FFB4A8A2"/>
      </left>
      <right style="medium">
        <color rgb="FF7D6E66"/>
      </right>
      <top style="medium">
        <color rgb="FF7D6E66"/>
      </top>
      <bottom style="medium">
        <color rgb="FF7D6E66"/>
      </bottom>
      <diagonal/>
    </border>
    <border>
      <left style="thin">
        <color rgb="FFB4A8A2"/>
      </left>
      <right/>
      <top style="medium">
        <color rgb="FF7D6E66"/>
      </top>
      <bottom style="medium">
        <color rgb="FF7D6E66"/>
      </bottom>
      <diagonal/>
    </border>
    <border>
      <left style="medium">
        <color rgb="FF7D6E66"/>
      </left>
      <right/>
      <top/>
      <bottom/>
      <diagonal/>
    </border>
    <border>
      <left/>
      <right style="medium">
        <color rgb="FF7D6E66"/>
      </right>
      <top/>
      <bottom/>
      <diagonal/>
    </border>
    <border>
      <left style="medium">
        <color rgb="FF7D6E66"/>
      </left>
      <right style="thin">
        <color rgb="FF7D6E66"/>
      </right>
      <top style="thin">
        <color rgb="FF7D6E66"/>
      </top>
      <bottom style="thin">
        <color rgb="FF7D6E66"/>
      </bottom>
      <diagonal/>
    </border>
    <border>
      <left style="thin">
        <color rgb="FF7D6E66"/>
      </left>
      <right style="medium">
        <color rgb="FF7D6E66"/>
      </right>
      <top style="thin">
        <color rgb="FF7D6E66"/>
      </top>
      <bottom style="thin">
        <color rgb="FF7D6E66"/>
      </bottom>
      <diagonal/>
    </border>
    <border>
      <left style="medium">
        <color rgb="FF7D6E66"/>
      </left>
      <right style="thin">
        <color rgb="FF7D6E66"/>
      </right>
      <top style="thin">
        <color rgb="FF7D6E66"/>
      </top>
      <bottom style="medium">
        <color rgb="FF7D6E66"/>
      </bottom>
      <diagonal/>
    </border>
    <border>
      <left style="thin">
        <color rgb="FF7D6E66"/>
      </left>
      <right style="thin">
        <color rgb="FF7D6E66"/>
      </right>
      <top style="thin">
        <color rgb="FF7D6E66"/>
      </top>
      <bottom style="medium">
        <color rgb="FF7D6E66"/>
      </bottom>
      <diagonal/>
    </border>
    <border>
      <left style="thin">
        <color rgb="FF7D6E66"/>
      </left>
      <right style="medium">
        <color rgb="FF7D6E66"/>
      </right>
      <top style="thin">
        <color rgb="FF7D6E66"/>
      </top>
      <bottom style="medium">
        <color rgb="FF7D6E66"/>
      </bottom>
      <diagonal/>
    </border>
    <border>
      <left style="medium">
        <color rgb="FF7D6E66"/>
      </left>
      <right/>
      <top style="medium">
        <color rgb="FF7D6E66"/>
      </top>
      <bottom/>
      <diagonal/>
    </border>
    <border>
      <left/>
      <right/>
      <top style="medium">
        <color rgb="FF7D6E66"/>
      </top>
      <bottom/>
      <diagonal/>
    </border>
    <border>
      <left/>
      <right style="medium">
        <color rgb="FF7D6E66"/>
      </right>
      <top style="medium">
        <color rgb="FF7D6E66"/>
      </top>
      <bottom/>
      <diagonal/>
    </border>
    <border>
      <left style="medium">
        <color rgb="FF7D6E66"/>
      </left>
      <right style="thin">
        <color theme="0"/>
      </right>
      <top/>
      <bottom style="thin">
        <color theme="0"/>
      </bottom>
      <diagonal/>
    </border>
    <border>
      <left style="medium">
        <color rgb="FF7D6E66"/>
      </left>
      <right/>
      <top style="thin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7D6E66"/>
      </right>
      <top/>
      <bottom/>
      <diagonal/>
    </border>
    <border>
      <left style="thin">
        <color theme="0"/>
      </left>
      <right style="medium">
        <color rgb="FF7D6E66"/>
      </right>
      <top/>
      <bottom style="thin">
        <color theme="0"/>
      </bottom>
      <diagonal/>
    </border>
    <border>
      <left/>
      <right style="medium">
        <color rgb="FF7D6E66"/>
      </right>
      <top style="thin">
        <color theme="0"/>
      </top>
      <bottom style="thin">
        <color theme="0"/>
      </bottom>
      <diagonal/>
    </border>
    <border>
      <left/>
      <right style="medium">
        <color rgb="FF7D6E66"/>
      </right>
      <top style="thin">
        <color theme="0"/>
      </top>
      <bottom/>
      <diagonal/>
    </border>
    <border>
      <left style="medium">
        <color rgb="FF7D6E66"/>
      </left>
      <right/>
      <top/>
      <bottom style="medium">
        <color rgb="FF7D6E66"/>
      </bottom>
      <diagonal/>
    </border>
    <border>
      <left/>
      <right/>
      <top/>
      <bottom style="medium">
        <color rgb="FF7D6E66"/>
      </bottom>
      <diagonal/>
    </border>
    <border>
      <left/>
      <right style="medium">
        <color rgb="FF7D6E66"/>
      </right>
      <top/>
      <bottom style="medium">
        <color rgb="FF7D6E66"/>
      </bottom>
      <diagonal/>
    </border>
    <border>
      <left style="medium">
        <color rgb="FF7D6E66"/>
      </left>
      <right/>
      <top/>
      <bottom style="thin">
        <color theme="0"/>
      </bottom>
      <diagonal/>
    </border>
    <border>
      <left style="thin">
        <color theme="0"/>
      </left>
      <right style="medium">
        <color rgb="FF7D6E66"/>
      </right>
      <top style="thin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/>
      <diagonal/>
    </border>
    <border>
      <left style="medium">
        <color rgb="FF7D6E66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/>
      <top style="thin">
        <color theme="0"/>
      </top>
      <bottom style="medium">
        <color rgb="FF7D6E66"/>
      </bottom>
      <diagonal/>
    </border>
    <border>
      <left style="thin">
        <color theme="0"/>
      </left>
      <right style="medium">
        <color rgb="FF7D6E66"/>
      </right>
      <top style="thin">
        <color theme="0"/>
      </top>
      <bottom style="medium">
        <color rgb="FF7D6E66"/>
      </bottom>
      <diagonal/>
    </border>
    <border>
      <left style="medium">
        <color rgb="FF7D6E66"/>
      </left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rgb="FF7D6E66"/>
      </left>
      <right/>
      <top style="medium">
        <color theme="0"/>
      </top>
      <bottom style="thin">
        <color theme="0"/>
      </bottom>
      <diagonal/>
    </border>
    <border>
      <left/>
      <right style="medium">
        <color rgb="FF7D6E66"/>
      </right>
      <top style="medium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medium">
        <color rgb="FF7D6E66"/>
      </left>
      <right style="thin">
        <color rgb="FF7D6E66"/>
      </right>
      <top style="medium">
        <color rgb="FF7D6E66"/>
      </top>
      <bottom style="thin">
        <color rgb="FF7D6E66"/>
      </bottom>
      <diagonal/>
    </border>
    <border>
      <left style="thin">
        <color rgb="FF7D6E66"/>
      </left>
      <right style="thin">
        <color rgb="FF7D6E66"/>
      </right>
      <top style="medium">
        <color rgb="FF7D6E66"/>
      </top>
      <bottom style="thin">
        <color rgb="FF7D6E66"/>
      </bottom>
      <diagonal/>
    </border>
    <border>
      <left style="thin">
        <color rgb="FF7D6E66"/>
      </left>
      <right style="medium">
        <color rgb="FF7D6E66"/>
      </right>
      <top style="medium">
        <color rgb="FF7D6E66"/>
      </top>
      <bottom style="thin">
        <color rgb="FF7D6E66"/>
      </bottom>
      <diagonal/>
    </border>
    <border>
      <left style="medium">
        <color rgb="FF7D6E66"/>
      </left>
      <right/>
      <top style="medium">
        <color rgb="FF7D6E66"/>
      </top>
      <bottom style="medium">
        <color rgb="FF7D6E66"/>
      </bottom>
      <diagonal/>
    </border>
    <border>
      <left/>
      <right/>
      <top style="medium">
        <color rgb="FF7D6E66"/>
      </top>
      <bottom style="medium">
        <color rgb="FF7D6E66"/>
      </bottom>
      <diagonal/>
    </border>
    <border>
      <left/>
      <right style="medium">
        <color rgb="FF7D6E66"/>
      </right>
      <top style="medium">
        <color rgb="FF7D6E66"/>
      </top>
      <bottom style="medium">
        <color rgb="FF7D6E66"/>
      </bottom>
      <diagonal/>
    </border>
    <border>
      <left/>
      <right/>
      <top style="medium">
        <color theme="0"/>
      </top>
      <bottom/>
      <diagonal/>
    </border>
    <border>
      <left style="medium">
        <color rgb="FF7D6E66"/>
      </left>
      <right style="medium">
        <color rgb="FF7D6E66"/>
      </right>
      <top/>
      <bottom style="medium">
        <color rgb="FF7D6E66"/>
      </bottom>
      <diagonal/>
    </border>
    <border>
      <left style="thin">
        <color theme="0"/>
      </left>
      <right style="thin">
        <color theme="0"/>
      </right>
      <top style="medium">
        <color rgb="FF7D6E66"/>
      </top>
      <bottom/>
      <diagonal/>
    </border>
    <border>
      <left/>
      <right/>
      <top/>
      <bottom style="medium">
        <color theme="0"/>
      </bottom>
      <diagonal/>
    </border>
    <border>
      <left style="thin">
        <color rgb="FF7D6E66"/>
      </left>
      <right/>
      <top style="thin">
        <color rgb="FF7D6E66"/>
      </top>
      <bottom style="thin">
        <color indexed="64"/>
      </bottom>
      <diagonal/>
    </border>
    <border>
      <left/>
      <right/>
      <top style="thin">
        <color rgb="FF7D6E66"/>
      </top>
      <bottom style="thin">
        <color indexed="64"/>
      </bottom>
      <diagonal/>
    </border>
    <border>
      <left/>
      <right style="thin">
        <color rgb="FF7D6E66"/>
      </right>
      <top style="thin">
        <color rgb="FF7D6E66"/>
      </top>
      <bottom style="thin">
        <color indexed="64"/>
      </bottom>
      <diagonal/>
    </border>
    <border>
      <left style="thin">
        <color rgb="FF7D6E66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D6E66"/>
      </right>
      <top style="thin">
        <color indexed="64"/>
      </top>
      <bottom style="thin">
        <color indexed="64"/>
      </bottom>
      <diagonal/>
    </border>
    <border>
      <left style="thin">
        <color rgb="FF7D6E66"/>
      </left>
      <right/>
      <top style="thin">
        <color indexed="64"/>
      </top>
      <bottom style="thin">
        <color rgb="FF7D6E66"/>
      </bottom>
      <diagonal/>
    </border>
    <border>
      <left/>
      <right/>
      <top style="thin">
        <color indexed="64"/>
      </top>
      <bottom style="thin">
        <color rgb="FF7D6E66"/>
      </bottom>
      <diagonal/>
    </border>
    <border>
      <left/>
      <right style="thin">
        <color rgb="FF7D6E66"/>
      </right>
      <top style="thin">
        <color indexed="64"/>
      </top>
      <bottom style="thin">
        <color rgb="FF7D6E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4A8A2"/>
      </left>
      <right/>
      <top style="medium">
        <color rgb="FF7D6E66"/>
      </top>
      <bottom/>
      <diagonal/>
    </border>
    <border>
      <left style="thin">
        <color rgb="FF7D6E66"/>
      </left>
      <right/>
      <top style="medium">
        <color rgb="FF7D6E66"/>
      </top>
      <bottom style="thin">
        <color rgb="FF7D6E66"/>
      </bottom>
      <diagonal/>
    </border>
    <border>
      <left style="thin">
        <color rgb="FF7D6E66"/>
      </left>
      <right/>
      <top style="thin">
        <color rgb="FF7D6E66"/>
      </top>
      <bottom style="medium">
        <color rgb="FF7D6E66"/>
      </bottom>
      <diagonal/>
    </border>
    <border>
      <left style="thin">
        <color rgb="FFB4A8A2"/>
      </left>
      <right/>
      <top style="medium">
        <color rgb="FF7D6E66"/>
      </top>
      <bottom style="thin">
        <color rgb="FFB4A8A2"/>
      </bottom>
      <diagonal/>
    </border>
    <border>
      <left style="thin">
        <color rgb="FFB4A8A2"/>
      </left>
      <right/>
      <top style="thin">
        <color rgb="FFB4A8A2"/>
      </top>
      <bottom style="medium">
        <color rgb="FF7D6E66"/>
      </bottom>
      <diagonal/>
    </border>
    <border>
      <left style="thin">
        <color theme="0"/>
      </left>
      <right/>
      <top style="medium">
        <color rgb="FF7D6E66"/>
      </top>
      <bottom style="thin">
        <color theme="0"/>
      </bottom>
      <diagonal/>
    </border>
    <border>
      <left/>
      <right style="thin">
        <color rgb="FFB4A8A2"/>
      </right>
      <top style="medium">
        <color rgb="FF7D6E66"/>
      </top>
      <bottom/>
      <diagonal/>
    </border>
    <border>
      <left style="medium">
        <color rgb="FF7D6E66"/>
      </left>
      <right style="thin">
        <color theme="0"/>
      </right>
      <top style="medium">
        <color rgb="FF7D6E66"/>
      </top>
      <bottom style="thin">
        <color theme="0"/>
      </bottom>
      <diagonal/>
    </border>
    <border>
      <left/>
      <right style="medium">
        <color rgb="FF7D6E66"/>
      </right>
      <top style="medium">
        <color rgb="FF7D6E66"/>
      </top>
      <bottom style="thin">
        <color rgb="FF7D6E66"/>
      </bottom>
      <diagonal/>
    </border>
    <border>
      <left/>
      <right style="thin">
        <color rgb="FFB4A8A2"/>
      </right>
      <top style="medium">
        <color rgb="FF7D6E66"/>
      </top>
      <bottom style="thin">
        <color rgb="FFB4A8A2"/>
      </bottom>
      <diagonal/>
    </border>
    <border>
      <left/>
      <right style="thin">
        <color rgb="FFB4A8A2"/>
      </right>
      <top style="thin">
        <color rgb="FFB4A8A2"/>
      </top>
      <bottom style="thin">
        <color rgb="FFB4A8A2"/>
      </bottom>
      <diagonal/>
    </border>
    <border>
      <left/>
      <right style="thin">
        <color rgb="FFB4A8A2"/>
      </right>
      <top style="thin">
        <color rgb="FFB4A8A2"/>
      </top>
      <bottom style="medium">
        <color rgb="FF7D6E66"/>
      </bottom>
      <diagonal/>
    </border>
    <border>
      <left style="medium">
        <color rgb="FF7D6E66"/>
      </left>
      <right style="medium">
        <color rgb="FF7D6E66"/>
      </right>
      <top style="medium">
        <color rgb="FF7D6E66"/>
      </top>
      <bottom style="thin">
        <color rgb="FFB4A8A2"/>
      </bottom>
      <diagonal/>
    </border>
    <border>
      <left style="medium">
        <color rgb="FF7D6E66"/>
      </left>
      <right style="medium">
        <color rgb="FF7D6E66"/>
      </right>
      <top style="thin">
        <color rgb="FFB4A8A2"/>
      </top>
      <bottom style="medium">
        <color rgb="FF7D6E66"/>
      </bottom>
      <diagonal/>
    </border>
    <border>
      <left style="medium">
        <color rgb="FF7D6E66"/>
      </left>
      <right style="medium">
        <color rgb="FF7D6E66"/>
      </right>
      <top style="thin">
        <color rgb="FFB4A8A2"/>
      </top>
      <bottom style="thin">
        <color rgb="FFB4A8A2"/>
      </bottom>
      <diagonal/>
    </border>
    <border>
      <left style="medium">
        <color rgb="FF7D6E66"/>
      </left>
      <right style="thin">
        <color rgb="FF7D6E66"/>
      </right>
      <top style="medium">
        <color rgb="FF7D6E66"/>
      </top>
      <bottom style="medium">
        <color rgb="FF7D6E66"/>
      </bottom>
      <diagonal/>
    </border>
    <border>
      <left style="medium">
        <color rgb="FF7D6E66"/>
      </left>
      <right/>
      <top style="medium">
        <color rgb="FF7D6E66"/>
      </top>
      <bottom style="thin">
        <color rgb="FF7D6E66"/>
      </bottom>
      <diagonal/>
    </border>
    <border>
      <left style="thin">
        <color rgb="FF7D6E66"/>
      </left>
      <right/>
      <top style="medium">
        <color rgb="FF7D6E66"/>
      </top>
      <bottom style="medium">
        <color rgb="FF7D6E66"/>
      </bottom>
      <diagonal/>
    </border>
    <border>
      <left style="thin">
        <color rgb="FF7D6E66"/>
      </left>
      <right style="thin">
        <color rgb="FF7D6E66"/>
      </right>
      <top style="thin">
        <color rgb="FF7D6E66"/>
      </top>
      <bottom/>
      <diagonal/>
    </border>
    <border>
      <left style="thin">
        <color rgb="FF7D6E66"/>
      </left>
      <right style="thin">
        <color rgb="FF7D6E66"/>
      </right>
      <top/>
      <bottom style="thin">
        <color rgb="FF7D6E66"/>
      </bottom>
      <diagonal/>
    </border>
    <border>
      <left style="thin">
        <color rgb="FF7D6E66"/>
      </left>
      <right/>
      <top/>
      <bottom style="thin">
        <color rgb="FF7D6E66"/>
      </bottom>
      <diagonal/>
    </border>
    <border>
      <left style="medium">
        <color rgb="FF7D6E66"/>
      </left>
      <right style="thin">
        <color rgb="FF7D6E66"/>
      </right>
      <top/>
      <bottom style="thin">
        <color rgb="FF7D6E66"/>
      </bottom>
      <diagonal/>
    </border>
    <border>
      <left style="thin">
        <color rgb="FF7D6E66"/>
      </left>
      <right style="medium">
        <color rgb="FF7D6E66"/>
      </right>
      <top/>
      <bottom style="thin">
        <color rgb="FF7D6E66"/>
      </bottom>
      <diagonal/>
    </border>
    <border>
      <left style="medium">
        <color rgb="FF7D6E66"/>
      </left>
      <right/>
      <top style="thin">
        <color theme="0"/>
      </top>
      <bottom style="medium">
        <color rgb="FF7D6E66"/>
      </bottom>
      <diagonal/>
    </border>
    <border>
      <left style="thin">
        <color rgb="FF7D6E66"/>
      </left>
      <right style="medium">
        <color rgb="FF7D6E66"/>
      </right>
      <top style="thin">
        <color rgb="FF7D6E66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D6E66"/>
      </right>
      <top style="thin">
        <color rgb="FF7D6E66"/>
      </top>
      <bottom style="thin">
        <color rgb="FF7D6E6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7D6E66"/>
      </right>
      <top style="medium">
        <color rgb="FF7D6E66"/>
      </top>
      <bottom style="thin">
        <color rgb="FFB4A8A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B4A8A2"/>
      </right>
      <top style="medium">
        <color theme="0" tint="-0.499984740745262"/>
      </top>
      <bottom style="thin">
        <color rgb="FFB4A8A2"/>
      </bottom>
      <diagonal/>
    </border>
    <border>
      <left style="medium">
        <color theme="0" tint="-0.499984740745262"/>
      </left>
      <right style="thin">
        <color rgb="FFB4A8A2"/>
      </right>
      <top style="thin">
        <color rgb="FFB4A8A2"/>
      </top>
      <bottom style="thin">
        <color rgb="FFB4A8A2"/>
      </bottom>
      <diagonal/>
    </border>
    <border>
      <left style="medium">
        <color theme="0" tint="-0.499984740745262"/>
      </left>
      <right style="thin">
        <color rgb="FFB4A8A2"/>
      </right>
      <top style="thin">
        <color rgb="FFB4A8A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B4A8A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B4A8A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B4A8A2"/>
      </left>
      <right/>
      <top style="medium">
        <color theme="0" tint="-0.499984740745262"/>
      </top>
      <bottom style="thin">
        <color rgb="FFB4A8A2"/>
      </bottom>
      <diagonal/>
    </border>
    <border>
      <left style="thin">
        <color rgb="FFB4A8A2"/>
      </left>
      <right/>
      <top style="thin">
        <color rgb="FFB4A8A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7D6E66"/>
      </top>
      <bottom style="medium">
        <color rgb="FF7D6E66"/>
      </bottom>
      <diagonal/>
    </border>
    <border>
      <left/>
      <right style="thin">
        <color rgb="FF7D6E66"/>
      </right>
      <top style="medium">
        <color rgb="FF7D6E66"/>
      </top>
      <bottom style="thin">
        <color rgb="FF7D6E66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19">
    <xf numFmtId="0" fontId="0" fillId="0" borderId="0" xfId="0"/>
    <xf numFmtId="9" fontId="65" fillId="7" borderId="60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Border="1" applyProtection="1"/>
    <xf numFmtId="0" fontId="12" fillId="3" borderId="47" xfId="0" applyFont="1" applyFill="1" applyBorder="1" applyAlignment="1" applyProtection="1">
      <alignment horizontal="left" vertical="center"/>
    </xf>
    <xf numFmtId="0" fontId="12" fillId="3" borderId="47" xfId="0" applyFont="1" applyFill="1" applyBorder="1" applyAlignment="1" applyProtection="1">
      <alignment horizontal="center" vertical="center"/>
    </xf>
    <xf numFmtId="0" fontId="27" fillId="3" borderId="48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right"/>
    </xf>
    <xf numFmtId="0" fontId="24" fillId="0" borderId="0" xfId="0" applyFont="1" applyBorder="1" applyProtection="1"/>
    <xf numFmtId="0" fontId="12" fillId="11" borderId="0" xfId="0" applyFont="1" applyFill="1" applyBorder="1" applyAlignment="1" applyProtection="1">
      <alignment horizontal="left" vertical="center"/>
    </xf>
    <xf numFmtId="0" fontId="12" fillId="11" borderId="0" xfId="0" applyFont="1" applyFill="1" applyBorder="1" applyAlignment="1" applyProtection="1">
      <alignment horizontal="center" vertical="center"/>
    </xf>
    <xf numFmtId="0" fontId="27" fillId="3" borderId="40" xfId="0" applyFont="1" applyFill="1" applyBorder="1" applyAlignment="1" applyProtection="1">
      <alignment horizontal="center" vertical="center" wrapText="1"/>
    </xf>
    <xf numFmtId="0" fontId="29" fillId="3" borderId="40" xfId="0" applyFont="1" applyFill="1" applyBorder="1" applyAlignment="1" applyProtection="1">
      <alignment horizontal="center" vertical="center"/>
    </xf>
    <xf numFmtId="0" fontId="30" fillId="3" borderId="40" xfId="0" applyFont="1" applyFill="1" applyBorder="1" applyAlignment="1" applyProtection="1">
      <alignment horizontal="center"/>
    </xf>
    <xf numFmtId="0" fontId="31" fillId="11" borderId="0" xfId="0" applyFont="1" applyFill="1" applyBorder="1" applyAlignment="1" applyProtection="1">
      <alignment horizontal="left" vertical="top" wrapText="1"/>
    </xf>
    <xf numFmtId="0" fontId="13" fillId="11" borderId="0" xfId="0" applyFont="1" applyFill="1" applyBorder="1" applyAlignment="1" applyProtection="1">
      <alignment horizontal="center" vertical="top" wrapText="1"/>
    </xf>
    <xf numFmtId="0" fontId="30" fillId="11" borderId="4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wrapText="1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center" vertical="center" wrapText="1"/>
    </xf>
    <xf numFmtId="0" fontId="20" fillId="6" borderId="52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37" fillId="11" borderId="0" xfId="1" applyFont="1" applyFill="1" applyBorder="1" applyAlignment="1" applyProtection="1">
      <alignment horizontal="left" vertical="top"/>
    </xf>
    <xf numFmtId="0" fontId="37" fillId="11" borderId="0" xfId="1" applyFont="1" applyFill="1" applyBorder="1" applyAlignment="1" applyProtection="1">
      <alignment horizontal="center" vertical="top"/>
    </xf>
    <xf numFmtId="2" fontId="37" fillId="11" borderId="40" xfId="1" applyNumberFormat="1" applyFont="1" applyFill="1" applyBorder="1" applyAlignment="1" applyProtection="1">
      <alignment horizontal="center" vertical="top"/>
    </xf>
    <xf numFmtId="2" fontId="38" fillId="3" borderId="0" xfId="1" applyNumberFormat="1" applyFont="1" applyFill="1" applyBorder="1" applyAlignment="1" applyProtection="1">
      <alignment horizontal="center" vertical="top"/>
    </xf>
    <xf numFmtId="0" fontId="17" fillId="7" borderId="3" xfId="0" applyFont="1" applyFill="1" applyBorder="1" applyAlignment="1" applyProtection="1">
      <alignment horizontal="left" vertical="center" wrapText="1"/>
    </xf>
    <xf numFmtId="0" fontId="18" fillId="7" borderId="3" xfId="1" applyFont="1" applyFill="1" applyBorder="1" applyAlignment="1" applyProtection="1">
      <alignment horizontal="center" vertical="top"/>
    </xf>
    <xf numFmtId="2" fontId="18" fillId="7" borderId="54" xfId="1" applyNumberFormat="1" applyFont="1" applyFill="1" applyBorder="1" applyAlignment="1" applyProtection="1">
      <alignment horizontal="center" vertical="top"/>
    </xf>
    <xf numFmtId="0" fontId="20" fillId="8" borderId="3" xfId="0" applyFont="1" applyFill="1" applyBorder="1" applyAlignment="1" applyProtection="1">
      <alignment horizontal="left" vertical="center"/>
    </xf>
    <xf numFmtId="0" fontId="20" fillId="8" borderId="0" xfId="0" applyFont="1" applyFill="1" applyBorder="1" applyAlignment="1" applyProtection="1">
      <alignment horizontal="left" vertical="center"/>
    </xf>
    <xf numFmtId="0" fontId="39" fillId="8" borderId="0" xfId="0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 applyProtection="1">
      <alignment horizontal="center" vertical="center"/>
    </xf>
    <xf numFmtId="2" fontId="40" fillId="3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Protection="1"/>
    <xf numFmtId="0" fontId="21" fillId="11" borderId="12" xfId="0" applyFont="1" applyFill="1" applyBorder="1" applyAlignment="1" applyProtection="1">
      <alignment horizontal="left"/>
    </xf>
    <xf numFmtId="0" fontId="19" fillId="11" borderId="12" xfId="0" applyFont="1" applyFill="1" applyBorder="1" applyAlignment="1" applyProtection="1">
      <alignment horizontal="center"/>
    </xf>
    <xf numFmtId="0" fontId="19" fillId="11" borderId="53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/>
    </xf>
    <xf numFmtId="1" fontId="13" fillId="8" borderId="51" xfId="2" applyNumberFormat="1" applyFont="1" applyFill="1" applyBorder="1" applyAlignment="1" applyProtection="1">
      <alignment horizontal="left" wrapText="1"/>
    </xf>
    <xf numFmtId="0" fontId="61" fillId="4" borderId="1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center"/>
    </xf>
    <xf numFmtId="2" fontId="21" fillId="4" borderId="60" xfId="0" applyNumberFormat="1" applyFont="1" applyFill="1" applyBorder="1" applyAlignment="1" applyProtection="1">
      <alignment horizontal="center"/>
    </xf>
    <xf numFmtId="2" fontId="41" fillId="3" borderId="0" xfId="0" applyNumberFormat="1" applyFont="1" applyFill="1" applyBorder="1" applyAlignment="1" applyProtection="1">
      <alignment horizontal="center"/>
    </xf>
    <xf numFmtId="0" fontId="61" fillId="9" borderId="1" xfId="0" applyFont="1" applyFill="1" applyBorder="1" applyAlignment="1" applyProtection="1">
      <alignment horizontal="left"/>
    </xf>
    <xf numFmtId="0" fontId="11" fillId="9" borderId="1" xfId="0" applyFont="1" applyFill="1" applyBorder="1" applyAlignment="1" applyProtection="1">
      <alignment horizontal="center"/>
    </xf>
    <xf numFmtId="2" fontId="21" fillId="9" borderId="60" xfId="0" applyNumberFormat="1" applyFont="1" applyFill="1" applyBorder="1" applyAlignment="1" applyProtection="1">
      <alignment horizontal="center"/>
    </xf>
    <xf numFmtId="0" fontId="21" fillId="11" borderId="1" xfId="0" applyFont="1" applyFill="1" applyBorder="1" applyAlignment="1" applyProtection="1">
      <alignment horizontal="left"/>
    </xf>
    <xf numFmtId="0" fontId="19" fillId="11" borderId="1" xfId="0" applyFont="1" applyFill="1" applyBorder="1" applyAlignment="1" applyProtection="1">
      <alignment horizontal="center"/>
    </xf>
    <xf numFmtId="2" fontId="22" fillId="11" borderId="60" xfId="0" applyNumberFormat="1" applyFont="1" applyFill="1" applyBorder="1" applyAlignment="1" applyProtection="1">
      <alignment horizontal="center"/>
    </xf>
    <xf numFmtId="2" fontId="42" fillId="3" borderId="0" xfId="0" applyNumberFormat="1" applyFont="1" applyFill="1" applyBorder="1" applyAlignment="1" applyProtection="1">
      <alignment horizontal="center"/>
    </xf>
    <xf numFmtId="2" fontId="75" fillId="3" borderId="0" xfId="0" applyNumberFormat="1" applyFont="1" applyFill="1" applyBorder="1" applyAlignment="1" applyProtection="1">
      <alignment horizontal="center"/>
    </xf>
    <xf numFmtId="0" fontId="19" fillId="11" borderId="12" xfId="0" applyFont="1" applyFill="1" applyBorder="1" applyAlignment="1" applyProtection="1">
      <alignment horizontal="left"/>
    </xf>
    <xf numFmtId="0" fontId="19" fillId="11" borderId="13" xfId="0" applyFont="1" applyFill="1" applyBorder="1" applyAlignment="1" applyProtection="1">
      <alignment horizontal="center"/>
    </xf>
    <xf numFmtId="2" fontId="22" fillId="11" borderId="53" xfId="0" applyNumberFormat="1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7" borderId="4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Protection="1"/>
    <xf numFmtId="0" fontId="20" fillId="8" borderId="3" xfId="0" applyFont="1" applyFill="1" applyBorder="1" applyAlignment="1" applyProtection="1">
      <alignment horizontal="center" vertical="center"/>
    </xf>
    <xf numFmtId="0" fontId="20" fillId="8" borderId="54" xfId="0" applyFont="1" applyFill="1" applyBorder="1" applyAlignment="1" applyProtection="1">
      <alignment horizontal="center" vertical="center"/>
    </xf>
    <xf numFmtId="0" fontId="19" fillId="11" borderId="2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1" fillId="9" borderId="2" xfId="0" applyFont="1" applyFill="1" applyBorder="1" applyAlignment="1" applyProtection="1">
      <alignment horizontal="center"/>
    </xf>
    <xf numFmtId="0" fontId="11" fillId="9" borderId="2" xfId="0" quotePrefix="1" applyFont="1" applyFill="1" applyBorder="1" applyAlignment="1" applyProtection="1">
      <alignment horizontal="center"/>
    </xf>
    <xf numFmtId="0" fontId="19" fillId="11" borderId="1" xfId="0" applyFont="1" applyFill="1" applyBorder="1" applyAlignment="1" applyProtection="1">
      <alignment horizontal="left"/>
    </xf>
    <xf numFmtId="0" fontId="17" fillId="7" borderId="3" xfId="0" applyFont="1" applyFill="1" applyBorder="1" applyAlignment="1" applyProtection="1">
      <alignment horizontal="center" vertical="center" wrapText="1"/>
    </xf>
    <xf numFmtId="0" fontId="17" fillId="7" borderId="54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left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54" xfId="0" applyFont="1" applyFill="1" applyBorder="1" applyAlignment="1" applyProtection="1">
      <alignment horizontal="center" vertical="center" wrapText="1"/>
    </xf>
    <xf numFmtId="1" fontId="20" fillId="8" borderId="3" xfId="2" applyNumberFormat="1" applyFont="1" applyFill="1" applyBorder="1" applyAlignment="1" applyProtection="1">
      <alignment horizontal="left" vertical="center" wrapText="1"/>
    </xf>
    <xf numFmtId="1" fontId="20" fillId="8" borderId="3" xfId="2" applyNumberFormat="1" applyFont="1" applyFill="1" applyBorder="1" applyAlignment="1" applyProtection="1">
      <alignment horizontal="center" vertical="center" wrapText="1"/>
    </xf>
    <xf numFmtId="1" fontId="20" fillId="8" borderId="54" xfId="2" applyNumberFormat="1" applyFont="1" applyFill="1" applyBorder="1" applyAlignment="1" applyProtection="1">
      <alignment horizontal="center" vertical="center" wrapText="1"/>
    </xf>
    <xf numFmtId="0" fontId="23" fillId="11" borderId="1" xfId="0" applyFont="1" applyFill="1" applyBorder="1" applyAlignment="1" applyProtection="1">
      <alignment horizontal="left"/>
    </xf>
    <xf numFmtId="0" fontId="23" fillId="11" borderId="2" xfId="0" applyFont="1" applyFill="1" applyBorder="1" applyAlignment="1" applyProtection="1">
      <alignment horizontal="center"/>
    </xf>
    <xf numFmtId="2" fontId="43" fillId="11" borderId="60" xfId="0" applyNumberFormat="1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2" fontId="22" fillId="4" borderId="60" xfId="0" applyNumberFormat="1" applyFont="1" applyFill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left"/>
    </xf>
    <xf numFmtId="0" fontId="19" fillId="3" borderId="2" xfId="0" applyFont="1" applyFill="1" applyBorder="1" applyAlignment="1" applyProtection="1">
      <alignment horizontal="center"/>
    </xf>
    <xf numFmtId="2" fontId="22" fillId="3" borderId="60" xfId="0" applyNumberFormat="1" applyFont="1" applyFill="1" applyBorder="1" applyAlignment="1" applyProtection="1">
      <alignment horizontal="center"/>
    </xf>
    <xf numFmtId="0" fontId="19" fillId="9" borderId="2" xfId="0" applyFont="1" applyFill="1" applyBorder="1" applyAlignment="1" applyProtection="1">
      <alignment horizontal="center"/>
    </xf>
    <xf numFmtId="2" fontId="22" fillId="9" borderId="60" xfId="0" applyNumberFormat="1" applyFont="1" applyFill="1" applyBorder="1" applyAlignment="1" applyProtection="1">
      <alignment horizontal="center"/>
    </xf>
    <xf numFmtId="0" fontId="61" fillId="12" borderId="1" xfId="0" applyFont="1" applyFill="1" applyBorder="1" applyAlignment="1" applyProtection="1">
      <alignment horizontal="left"/>
    </xf>
    <xf numFmtId="0" fontId="25" fillId="4" borderId="2" xfId="0" applyFont="1" applyFill="1" applyBorder="1" applyAlignment="1" applyProtection="1">
      <alignment horizontal="center"/>
    </xf>
    <xf numFmtId="2" fontId="26" fillId="4" borderId="60" xfId="0" applyNumberFormat="1" applyFont="1" applyFill="1" applyBorder="1" applyAlignment="1" applyProtection="1">
      <alignment horizontal="center"/>
    </xf>
    <xf numFmtId="2" fontId="44" fillId="3" borderId="0" xfId="0" applyNumberFormat="1" applyFont="1" applyFill="1" applyBorder="1" applyAlignment="1" applyProtection="1">
      <alignment horizontal="center"/>
    </xf>
    <xf numFmtId="0" fontId="25" fillId="9" borderId="2" xfId="0" applyFont="1" applyFill="1" applyBorder="1" applyAlignment="1" applyProtection="1">
      <alignment horizontal="center"/>
    </xf>
    <xf numFmtId="2" fontId="26" fillId="9" borderId="60" xfId="0" applyNumberFormat="1" applyFont="1" applyFill="1" applyBorder="1" applyAlignment="1" applyProtection="1">
      <alignment horizontal="center"/>
    </xf>
    <xf numFmtId="0" fontId="21" fillId="11" borderId="3" xfId="0" applyFont="1" applyFill="1" applyBorder="1" applyAlignment="1" applyProtection="1">
      <alignment horizontal="left" vertical="center"/>
    </xf>
    <xf numFmtId="0" fontId="20" fillId="11" borderId="3" xfId="0" applyFont="1" applyFill="1" applyBorder="1" applyAlignment="1" applyProtection="1">
      <alignment horizontal="center" vertical="center"/>
    </xf>
    <xf numFmtId="0" fontId="20" fillId="11" borderId="54" xfId="0" applyFont="1" applyFill="1" applyBorder="1" applyAlignment="1" applyProtection="1">
      <alignment horizontal="center" vertical="center"/>
    </xf>
    <xf numFmtId="0" fontId="23" fillId="11" borderId="18" xfId="0" applyFont="1" applyFill="1" applyBorder="1" applyAlignment="1" applyProtection="1">
      <alignment horizontal="center"/>
    </xf>
    <xf numFmtId="2" fontId="43" fillId="11" borderId="55" xfId="0" applyNumberFormat="1" applyFont="1" applyFill="1" applyBorder="1" applyAlignment="1" applyProtection="1">
      <alignment horizontal="center"/>
    </xf>
    <xf numFmtId="0" fontId="17" fillId="7" borderId="67" xfId="0" applyFont="1" applyFill="1" applyBorder="1" applyAlignment="1" applyProtection="1">
      <alignment horizontal="left" vertical="center" wrapText="1"/>
    </xf>
    <xf numFmtId="0" fontId="17" fillId="7" borderId="67" xfId="0" applyFont="1" applyFill="1" applyBorder="1" applyAlignment="1" applyProtection="1">
      <alignment horizontal="center" vertical="center" wrapText="1"/>
    </xf>
    <xf numFmtId="0" fontId="17" fillId="7" borderId="69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left"/>
    </xf>
    <xf numFmtId="0" fontId="23" fillId="3" borderId="2" xfId="0" applyFont="1" applyFill="1" applyBorder="1" applyAlignment="1" applyProtection="1">
      <alignment horizontal="center"/>
    </xf>
    <xf numFmtId="2" fontId="43" fillId="3" borderId="60" xfId="0" applyNumberFormat="1" applyFont="1" applyFill="1" applyBorder="1" applyAlignment="1" applyProtection="1">
      <alignment horizontal="center"/>
    </xf>
    <xf numFmtId="0" fontId="61" fillId="9" borderId="10" xfId="0" applyFont="1" applyFill="1" applyBorder="1" applyAlignment="1" applyProtection="1">
      <alignment horizontal="left"/>
    </xf>
    <xf numFmtId="0" fontId="11" fillId="9" borderId="11" xfId="0" applyFont="1" applyFill="1" applyBorder="1" applyAlignment="1" applyProtection="1">
      <alignment horizontal="center"/>
    </xf>
    <xf numFmtId="0" fontId="23" fillId="3" borderId="1" xfId="0" applyFont="1" applyFill="1" applyBorder="1" applyAlignment="1" applyProtection="1">
      <alignment horizontal="center"/>
    </xf>
    <xf numFmtId="2" fontId="43" fillId="3" borderId="53" xfId="0" applyNumberFormat="1" applyFont="1" applyFill="1" applyBorder="1" applyAlignment="1" applyProtection="1">
      <alignment horizontal="center"/>
    </xf>
    <xf numFmtId="0" fontId="19" fillId="11" borderId="63" xfId="0" applyFont="1" applyFill="1" applyBorder="1" applyAlignment="1" applyProtection="1">
      <alignment horizontal="left"/>
    </xf>
    <xf numFmtId="0" fontId="19" fillId="11" borderId="64" xfId="0" applyFont="1" applyFill="1" applyBorder="1" applyAlignment="1" applyProtection="1">
      <alignment horizontal="center"/>
    </xf>
    <xf numFmtId="2" fontId="22" fillId="11" borderId="65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1" fontId="13" fillId="8" borderId="51" xfId="2" applyNumberFormat="1" applyFont="1" applyFill="1" applyBorder="1" applyAlignment="1" applyProtection="1">
      <alignment horizontal="center" wrapText="1"/>
    </xf>
    <xf numFmtId="1" fontId="19" fillId="11" borderId="1" xfId="2" applyNumberFormat="1" applyFont="1" applyFill="1" applyBorder="1" applyAlignment="1" applyProtection="1">
      <alignment horizontal="center" wrapText="1"/>
    </xf>
    <xf numFmtId="1" fontId="13" fillId="6" borderId="1" xfId="2" applyNumberFormat="1" applyFont="1" applyFill="1" applyBorder="1" applyAlignment="1" applyProtection="1">
      <alignment horizontal="center" wrapText="1"/>
    </xf>
    <xf numFmtId="0" fontId="45" fillId="0" borderId="70" xfId="0" applyFont="1" applyFill="1" applyBorder="1" applyAlignment="1" applyProtection="1"/>
    <xf numFmtId="0" fontId="45" fillId="0" borderId="70" xfId="0" applyFont="1" applyFill="1" applyBorder="1" applyAlignment="1" applyProtection="1">
      <alignment horizontal="center"/>
    </xf>
    <xf numFmtId="0" fontId="24" fillId="3" borderId="0" xfId="0" applyFont="1" applyFill="1" applyProtection="1"/>
    <xf numFmtId="0" fontId="24" fillId="0" borderId="0" xfId="0" applyFont="1" applyProtection="1"/>
    <xf numFmtId="0" fontId="45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center"/>
    </xf>
    <xf numFmtId="0" fontId="45" fillId="0" borderId="0" xfId="0" applyFont="1" applyBorder="1" applyAlignment="1" applyProtection="1"/>
    <xf numFmtId="0" fontId="4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4" fillId="10" borderId="17" xfId="0" applyFont="1" applyFill="1" applyBorder="1" applyAlignment="1" applyProtection="1">
      <alignment vertical="center" wrapText="1"/>
    </xf>
    <xf numFmtId="0" fontId="14" fillId="10" borderId="15" xfId="0" applyFont="1" applyFill="1" applyBorder="1" applyAlignment="1" applyProtection="1">
      <alignment vertical="center" wrapText="1"/>
    </xf>
    <xf numFmtId="0" fontId="14" fillId="10" borderId="15" xfId="0" applyFont="1" applyFill="1" applyBorder="1" applyAlignment="1" applyProtection="1">
      <alignment horizontal="center" vertical="center" wrapText="1"/>
    </xf>
    <xf numFmtId="0" fontId="14" fillId="10" borderId="8" xfId="0" applyFont="1" applyFill="1" applyBorder="1" applyAlignment="1" applyProtection="1">
      <alignment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/>
    </xf>
    <xf numFmtId="2" fontId="15" fillId="3" borderId="36" xfId="0" applyNumberFormat="1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</xf>
    <xf numFmtId="164" fontId="15" fillId="3" borderId="36" xfId="0" applyNumberFormat="1" applyFont="1" applyFill="1" applyBorder="1" applyAlignment="1" applyProtection="1">
      <alignment horizontal="center" vertical="center"/>
    </xf>
    <xf numFmtId="165" fontId="15" fillId="3" borderId="36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2" fontId="15" fillId="3" borderId="35" xfId="0" applyNumberFormat="1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165" fontId="15" fillId="3" borderId="37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wrapText="1"/>
    </xf>
    <xf numFmtId="0" fontId="14" fillId="3" borderId="0" xfId="0" applyFont="1" applyFill="1" applyBorder="1" applyAlignment="1" applyProtection="1">
      <alignment horizontal="left" wrapText="1"/>
    </xf>
    <xf numFmtId="0" fontId="15" fillId="3" borderId="0" xfId="0" applyFont="1" applyFill="1" applyBorder="1" applyAlignment="1" applyProtection="1">
      <alignment horizontal="center" vertical="center"/>
    </xf>
    <xf numFmtId="2" fontId="15" fillId="3" borderId="0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0" fontId="66" fillId="3" borderId="0" xfId="0" applyFont="1" applyFill="1" applyProtection="1"/>
    <xf numFmtId="1" fontId="67" fillId="6" borderId="24" xfId="2" applyNumberFormat="1" applyFont="1" applyFill="1" applyBorder="1" applyAlignment="1" applyProtection="1">
      <alignment horizontal="center" wrapText="1"/>
    </xf>
    <xf numFmtId="0" fontId="66" fillId="0" borderId="25" xfId="0" applyFont="1" applyFill="1" applyBorder="1" applyAlignment="1" applyProtection="1">
      <alignment horizontal="center" vertical="center" wrapText="1"/>
    </xf>
    <xf numFmtId="0" fontId="36" fillId="0" borderId="25" xfId="0" applyFont="1" applyFill="1" applyBorder="1" applyAlignment="1" applyProtection="1">
      <alignment horizontal="center"/>
    </xf>
    <xf numFmtId="0" fontId="36" fillId="0" borderId="106" xfId="0" applyFont="1" applyFill="1" applyBorder="1" applyAlignment="1" applyProtection="1"/>
    <xf numFmtId="0" fontId="36" fillId="0" borderId="115" xfId="0" applyFont="1" applyFill="1" applyBorder="1" applyAlignment="1" applyProtection="1">
      <alignment horizontal="center"/>
    </xf>
    <xf numFmtId="0" fontId="66" fillId="0" borderId="24" xfId="0" applyFont="1" applyBorder="1" applyProtection="1"/>
    <xf numFmtId="0" fontId="66" fillId="6" borderId="25" xfId="0" applyFont="1" applyFill="1" applyBorder="1" applyProtection="1"/>
    <xf numFmtId="0" fontId="66" fillId="0" borderId="25" xfId="0" applyFont="1" applyBorder="1" applyProtection="1"/>
    <xf numFmtId="0" fontId="66" fillId="0" borderId="26" xfId="0" applyFont="1" applyBorder="1" applyProtection="1"/>
    <xf numFmtId="0" fontId="66" fillId="0" borderId="112" xfId="0" applyFont="1" applyBorder="1" applyProtection="1"/>
    <xf numFmtId="0" fontId="66" fillId="0" borderId="0" xfId="0" applyFont="1" applyProtection="1"/>
    <xf numFmtId="1" fontId="67" fillId="6" borderId="29" xfId="2" applyNumberFormat="1" applyFont="1" applyFill="1" applyBorder="1" applyAlignment="1" applyProtection="1">
      <alignment horizontal="center" wrapText="1"/>
    </xf>
    <xf numFmtId="0" fontId="66" fillId="0" borderId="30" xfId="0" applyFont="1" applyFill="1" applyBorder="1" applyAlignment="1" applyProtection="1">
      <alignment horizontal="center" vertical="center" wrapText="1"/>
    </xf>
    <xf numFmtId="0" fontId="36" fillId="0" borderId="30" xfId="0" applyFont="1" applyFill="1" applyBorder="1" applyAlignment="1" applyProtection="1">
      <alignment horizontal="center"/>
    </xf>
    <xf numFmtId="0" fontId="36" fillId="0" borderId="107" xfId="0" applyFont="1" applyFill="1" applyBorder="1" applyAlignment="1" applyProtection="1"/>
    <xf numFmtId="0" fontId="36" fillId="0" borderId="116" xfId="0" applyFont="1" applyFill="1" applyBorder="1" applyAlignment="1" applyProtection="1">
      <alignment horizontal="center"/>
    </xf>
    <xf numFmtId="0" fontId="66" fillId="0" borderId="29" xfId="0" applyFont="1" applyBorder="1" applyProtection="1"/>
    <xf numFmtId="0" fontId="66" fillId="6" borderId="30" xfId="0" applyFont="1" applyFill="1" applyBorder="1" applyProtection="1"/>
    <xf numFmtId="0" fontId="66" fillId="0" borderId="30" xfId="0" applyFont="1" applyBorder="1" applyProtection="1"/>
    <xf numFmtId="0" fontId="66" fillId="0" borderId="31" xfId="0" applyFont="1" applyBorder="1" applyProtection="1"/>
    <xf numFmtId="0" fontId="66" fillId="0" borderId="114" xfId="0" applyFont="1" applyBorder="1" applyProtection="1"/>
    <xf numFmtId="0" fontId="66" fillId="3" borderId="0" xfId="0" applyFont="1" applyFill="1" applyBorder="1" applyProtection="1"/>
    <xf numFmtId="0" fontId="66" fillId="0" borderId="25" xfId="0" applyFont="1" applyFill="1" applyBorder="1" applyProtection="1"/>
    <xf numFmtId="1" fontId="67" fillId="6" borderId="27" xfId="2" applyNumberFormat="1" applyFont="1" applyFill="1" applyBorder="1" applyAlignment="1" applyProtection="1">
      <alignment horizontal="center" wrapText="1"/>
    </xf>
    <xf numFmtId="0" fontId="66" fillId="0" borderId="19" xfId="0" applyFont="1" applyFill="1" applyBorder="1" applyAlignment="1" applyProtection="1">
      <alignment horizontal="center" vertical="center" wrapText="1"/>
    </xf>
    <xf numFmtId="0" fontId="36" fillId="0" borderId="19" xfId="0" applyFont="1" applyFill="1" applyBorder="1" applyAlignment="1" applyProtection="1">
      <alignment horizontal="center"/>
    </xf>
    <xf numFmtId="0" fontId="36" fillId="0" borderId="20" xfId="0" applyFont="1" applyFill="1" applyBorder="1" applyAlignment="1" applyProtection="1"/>
    <xf numFmtId="0" fontId="36" fillId="0" borderId="117" xfId="0" applyFont="1" applyFill="1" applyBorder="1" applyAlignment="1" applyProtection="1">
      <alignment horizontal="center"/>
    </xf>
    <xf numFmtId="0" fontId="66" fillId="0" borderId="27" xfId="0" applyFont="1" applyBorder="1" applyProtection="1"/>
    <xf numFmtId="0" fontId="66" fillId="0" borderId="19" xfId="0" applyFont="1" applyBorder="1" applyProtection="1"/>
    <xf numFmtId="0" fontId="66" fillId="6" borderId="19" xfId="0" applyFont="1" applyFill="1" applyBorder="1" applyProtection="1"/>
    <xf numFmtId="0" fontId="66" fillId="0" borderId="19" xfId="0" applyFont="1" applyFill="1" applyBorder="1" applyProtection="1"/>
    <xf numFmtId="0" fontId="66" fillId="0" borderId="28" xfId="0" applyFont="1" applyBorder="1" applyProtection="1"/>
    <xf numFmtId="0" fontId="66" fillId="0" borderId="113" xfId="0" applyFont="1" applyBorder="1" applyProtection="1"/>
    <xf numFmtId="0" fontId="36" fillId="0" borderId="19" xfId="0" applyFont="1" applyFill="1" applyBorder="1" applyAlignment="1" applyProtection="1">
      <alignment horizontal="center" vertical="center"/>
    </xf>
    <xf numFmtId="0" fontId="66" fillId="0" borderId="27" xfId="0" applyFont="1" applyFill="1" applyBorder="1" applyProtection="1"/>
    <xf numFmtId="0" fontId="36" fillId="0" borderId="30" xfId="0" applyFont="1" applyFill="1" applyBorder="1" applyAlignment="1" applyProtection="1">
      <alignment horizontal="center" vertical="center"/>
    </xf>
    <xf numFmtId="0" fontId="66" fillId="0" borderId="29" xfId="0" applyFont="1" applyFill="1" applyBorder="1" applyProtection="1"/>
    <xf numFmtId="0" fontId="66" fillId="3" borderId="0" xfId="0" applyFont="1" applyFill="1" applyBorder="1" applyAlignment="1" applyProtection="1"/>
    <xf numFmtId="0" fontId="66" fillId="3" borderId="0" xfId="0" applyFont="1" applyFill="1" applyBorder="1" applyAlignment="1" applyProtection="1">
      <alignment horizontal="left"/>
    </xf>
    <xf numFmtId="0" fontId="66" fillId="6" borderId="24" xfId="0" applyFont="1" applyFill="1" applyBorder="1" applyProtection="1"/>
    <xf numFmtId="0" fontId="66" fillId="0" borderId="30" xfId="0" applyFont="1" applyFill="1" applyBorder="1" applyProtection="1"/>
    <xf numFmtId="0" fontId="66" fillId="0" borderId="25" xfId="0" applyFont="1" applyBorder="1" applyAlignment="1" applyProtection="1">
      <alignment horizontal="center" vertical="center"/>
    </xf>
    <xf numFmtId="0" fontId="66" fillId="0" borderId="19" xfId="0" applyFont="1" applyBorder="1" applyAlignment="1" applyProtection="1">
      <alignment horizontal="center" vertical="center"/>
    </xf>
    <xf numFmtId="0" fontId="66" fillId="6" borderId="113" xfId="0" applyFont="1" applyFill="1" applyBorder="1" applyProtection="1"/>
    <xf numFmtId="0" fontId="66" fillId="0" borderId="28" xfId="0" applyFont="1" applyFill="1" applyBorder="1" applyProtection="1"/>
    <xf numFmtId="0" fontId="66" fillId="0" borderId="30" xfId="0" applyFont="1" applyBorder="1" applyAlignment="1" applyProtection="1">
      <alignment horizontal="center" vertical="center"/>
    </xf>
    <xf numFmtId="0" fontId="66" fillId="6" borderId="31" xfId="0" applyFont="1" applyFill="1" applyBorder="1" applyProtection="1"/>
    <xf numFmtId="1" fontId="67" fillId="6" borderId="35" xfId="2" applyNumberFormat="1" applyFont="1" applyFill="1" applyBorder="1" applyAlignment="1" applyProtection="1">
      <alignment horizontal="center" wrapText="1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30" xfId="0" applyFont="1" applyFill="1" applyBorder="1" applyAlignment="1" applyProtection="1">
      <alignment horizontal="center" vertical="center"/>
    </xf>
    <xf numFmtId="0" fontId="69" fillId="0" borderId="25" xfId="0" applyFont="1" applyFill="1" applyBorder="1" applyAlignment="1" applyProtection="1">
      <alignment horizontal="center" vertical="center" wrapText="1"/>
    </xf>
    <xf numFmtId="0" fontId="69" fillId="0" borderId="19" xfId="0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/>
    </xf>
    <xf numFmtId="0" fontId="14" fillId="6" borderId="108" xfId="0" applyFont="1" applyFill="1" applyBorder="1" applyAlignment="1" applyProtection="1"/>
    <xf numFmtId="0" fontId="14" fillId="6" borderId="72" xfId="0" applyFont="1" applyFill="1" applyBorder="1" applyAlignment="1" applyProtection="1">
      <alignment horizontal="left"/>
    </xf>
    <xf numFmtId="0" fontId="14" fillId="6" borderId="73" xfId="0" applyFont="1" applyFill="1" applyBorder="1" applyAlignment="1" applyProtection="1">
      <alignment horizontal="left"/>
    </xf>
    <xf numFmtId="0" fontId="14" fillId="6" borderId="2" xfId="0" applyFont="1" applyFill="1" applyBorder="1" applyAlignment="1" applyProtection="1"/>
    <xf numFmtId="0" fontId="49" fillId="0" borderId="22" xfId="0" applyFont="1" applyFill="1" applyBorder="1" applyAlignment="1" applyProtection="1">
      <alignment horizontal="left"/>
    </xf>
    <xf numFmtId="0" fontId="49" fillId="0" borderId="42" xfId="0" applyFont="1" applyFill="1" applyBorder="1" applyAlignment="1" applyProtection="1">
      <alignment horizontal="left"/>
    </xf>
    <xf numFmtId="0" fontId="14" fillId="6" borderId="11" xfId="0" applyFont="1" applyFill="1" applyBorder="1" applyAlignment="1" applyProtection="1"/>
    <xf numFmtId="0" fontId="14" fillId="6" borderId="64" xfId="0" applyFont="1" applyFill="1" applyBorder="1" applyAlignment="1" applyProtection="1"/>
    <xf numFmtId="0" fontId="64" fillId="3" borderId="1" xfId="0" applyFont="1" applyFill="1" applyBorder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0" fillId="3" borderId="0" xfId="0" applyFill="1" applyProtection="1"/>
    <xf numFmtId="0" fontId="72" fillId="0" borderId="118" xfId="0" applyFont="1" applyFill="1" applyBorder="1" applyAlignment="1" applyProtection="1">
      <alignment horizontal="right" vertical="center" wrapText="1"/>
    </xf>
    <xf numFmtId="4" fontId="73" fillId="13" borderId="78" xfId="0" applyNumberFormat="1" applyFont="1" applyFill="1" applyBorder="1" applyAlignment="1" applyProtection="1">
      <alignment horizontal="center" vertical="center" wrapText="1"/>
    </xf>
    <xf numFmtId="0" fontId="59" fillId="3" borderId="56" xfId="0" applyFont="1" applyFill="1" applyBorder="1" applyAlignment="1" applyProtection="1">
      <alignment horizontal="center" vertical="center"/>
    </xf>
    <xf numFmtId="0" fontId="59" fillId="3" borderId="57" xfId="0" applyFont="1" applyFill="1" applyBorder="1" applyAlignment="1" applyProtection="1">
      <alignment horizontal="center" vertical="center"/>
    </xf>
    <xf numFmtId="0" fontId="59" fillId="3" borderId="58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vertical="center" wrapText="1"/>
    </xf>
    <xf numFmtId="1" fontId="13" fillId="8" borderId="110" xfId="2" applyNumberFormat="1" applyFont="1" applyFill="1" applyBorder="1" applyAlignment="1" applyProtection="1">
      <alignment horizontal="left" wrapText="1"/>
    </xf>
    <xf numFmtId="1" fontId="13" fillId="6" borderId="108" xfId="2" applyNumberFormat="1" applyFont="1" applyFill="1" applyBorder="1" applyAlignment="1" applyProtection="1">
      <alignment horizontal="left" wrapText="1"/>
    </xf>
    <xf numFmtId="0" fontId="11" fillId="0" borderId="72" xfId="0" applyFont="1" applyFill="1" applyBorder="1" applyAlignment="1" applyProtection="1">
      <alignment horizontal="center"/>
    </xf>
    <xf numFmtId="2" fontId="50" fillId="0" borderId="72" xfId="0" applyNumberFormat="1" applyFont="1" applyFill="1" applyBorder="1" applyAlignment="1" applyProtection="1">
      <alignment horizontal="center"/>
    </xf>
    <xf numFmtId="2" fontId="50" fillId="0" borderId="104" xfId="0" applyNumberFormat="1" applyFont="1" applyFill="1" applyBorder="1" applyAlignment="1" applyProtection="1">
      <alignment horizontal="center"/>
    </xf>
    <xf numFmtId="2" fontId="50" fillId="11" borderId="73" xfId="0" applyNumberFormat="1" applyFont="1" applyFill="1" applyBorder="1" applyAlignment="1" applyProtection="1">
      <alignment horizontal="center"/>
    </xf>
    <xf numFmtId="1" fontId="13" fillId="6" borderId="2" xfId="2" applyNumberFormat="1" applyFont="1" applyFill="1" applyBorder="1" applyAlignment="1" applyProtection="1">
      <alignment horizontal="left" wrapText="1"/>
    </xf>
    <xf numFmtId="0" fontId="11" fillId="0" borderId="22" xfId="0" applyFont="1" applyFill="1" applyBorder="1" applyAlignment="1" applyProtection="1">
      <alignment horizontal="center"/>
    </xf>
    <xf numFmtId="2" fontId="50" fillId="0" borderId="22" xfId="0" applyNumberFormat="1" applyFont="1" applyFill="1" applyBorder="1" applyAlignment="1" applyProtection="1">
      <alignment horizontal="center"/>
    </xf>
    <xf numFmtId="2" fontId="50" fillId="0" borderId="23" xfId="0" applyNumberFormat="1" applyFont="1" applyFill="1" applyBorder="1" applyAlignment="1" applyProtection="1">
      <alignment horizontal="center"/>
    </xf>
    <xf numFmtId="2" fontId="50" fillId="11" borderId="42" xfId="0" applyNumberFormat="1" applyFont="1" applyFill="1" applyBorder="1" applyAlignment="1" applyProtection="1">
      <alignment horizontal="center"/>
    </xf>
    <xf numFmtId="1" fontId="13" fillId="8" borderId="62" xfId="2" applyNumberFormat="1" applyFont="1" applyFill="1" applyBorder="1" applyAlignment="1" applyProtection="1">
      <alignment horizontal="left" wrapText="1"/>
    </xf>
    <xf numFmtId="1" fontId="13" fillId="6" borderId="64" xfId="2" applyNumberFormat="1" applyFont="1" applyFill="1" applyBorder="1" applyAlignment="1" applyProtection="1">
      <alignment horizontal="left" wrapText="1"/>
    </xf>
    <xf numFmtId="0" fontId="11" fillId="0" borderId="44" xfId="0" applyFont="1" applyFill="1" applyBorder="1" applyAlignment="1" applyProtection="1">
      <alignment horizontal="center"/>
    </xf>
    <xf numFmtId="2" fontId="50" fillId="0" borderId="44" xfId="0" applyNumberFormat="1" applyFont="1" applyFill="1" applyBorder="1" applyAlignment="1" applyProtection="1">
      <alignment horizontal="center"/>
    </xf>
    <xf numFmtId="2" fontId="50" fillId="0" borderId="105" xfId="0" applyNumberFormat="1" applyFont="1" applyFill="1" applyBorder="1" applyAlignment="1" applyProtection="1">
      <alignment horizontal="center"/>
    </xf>
    <xf numFmtId="2" fontId="50" fillId="11" borderId="45" xfId="0" applyNumberFormat="1" applyFont="1" applyFill="1" applyBorder="1" applyAlignment="1" applyProtection="1">
      <alignment horizontal="center"/>
    </xf>
    <xf numFmtId="0" fontId="11" fillId="0" borderId="72" xfId="0" applyFont="1" applyFill="1" applyBorder="1" applyAlignment="1" applyProtection="1">
      <alignment horizontal="left"/>
    </xf>
    <xf numFmtId="0" fontId="11" fillId="0" borderId="22" xfId="0" applyFont="1" applyFill="1" applyBorder="1" applyAlignment="1" applyProtection="1">
      <alignment horizontal="left"/>
    </xf>
    <xf numFmtId="0" fontId="11" fillId="0" borderId="22" xfId="0" quotePrefix="1" applyFont="1" applyFill="1" applyBorder="1" applyAlignment="1" applyProtection="1">
      <alignment horizontal="center"/>
    </xf>
    <xf numFmtId="0" fontId="11" fillId="0" borderId="44" xfId="0" applyFont="1" applyFill="1" applyBorder="1" applyAlignment="1" applyProtection="1">
      <alignment horizontal="left"/>
    </xf>
    <xf numFmtId="1" fontId="13" fillId="5" borderId="108" xfId="2" applyNumberFormat="1" applyFont="1" applyFill="1" applyBorder="1" applyAlignment="1" applyProtection="1">
      <alignment horizontal="left" wrapText="1"/>
    </xf>
    <xf numFmtId="1" fontId="13" fillId="5" borderId="2" xfId="2" applyNumberFormat="1" applyFont="1" applyFill="1" applyBorder="1" applyAlignment="1" applyProtection="1">
      <alignment horizontal="left" wrapText="1"/>
    </xf>
    <xf numFmtId="1" fontId="13" fillId="5" borderId="64" xfId="2" applyNumberFormat="1" applyFont="1" applyFill="1" applyBorder="1" applyAlignment="1" applyProtection="1">
      <alignment horizontal="left" wrapText="1"/>
    </xf>
    <xf numFmtId="0" fontId="19" fillId="0" borderId="72" xfId="0" applyFont="1" applyFill="1" applyBorder="1" applyAlignment="1" applyProtection="1">
      <alignment horizontal="left"/>
    </xf>
    <xf numFmtId="0" fontId="19" fillId="0" borderId="72" xfId="0" applyFont="1" applyFill="1" applyBorder="1" applyAlignment="1" applyProtection="1">
      <alignment horizontal="center"/>
    </xf>
    <xf numFmtId="2" fontId="51" fillId="0" borderId="72" xfId="0" applyNumberFormat="1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left"/>
    </xf>
    <xf numFmtId="0" fontId="19" fillId="0" borderId="22" xfId="0" applyFont="1" applyFill="1" applyBorder="1" applyAlignment="1" applyProtection="1">
      <alignment horizontal="center"/>
    </xf>
    <xf numFmtId="2" fontId="51" fillId="0" borderId="22" xfId="0" applyNumberFormat="1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left"/>
    </xf>
    <xf numFmtId="0" fontId="19" fillId="0" borderId="44" xfId="0" applyFont="1" applyFill="1" applyBorder="1" applyAlignment="1" applyProtection="1">
      <alignment horizontal="center"/>
    </xf>
    <xf numFmtId="2" fontId="51" fillId="0" borderId="44" xfId="0" applyNumberFormat="1" applyFont="1" applyFill="1" applyBorder="1" applyAlignment="1" applyProtection="1">
      <alignment horizontal="center"/>
    </xf>
    <xf numFmtId="0" fontId="25" fillId="0" borderId="72" xfId="0" applyFont="1" applyFill="1" applyBorder="1" applyAlignment="1" applyProtection="1">
      <alignment horizontal="left"/>
    </xf>
    <xf numFmtId="0" fontId="25" fillId="0" borderId="72" xfId="0" applyFont="1" applyFill="1" applyBorder="1" applyAlignment="1" applyProtection="1">
      <alignment horizontal="center"/>
    </xf>
    <xf numFmtId="2" fontId="60" fillId="0" borderId="72" xfId="0" applyNumberFormat="1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>
      <alignment horizontal="left"/>
    </xf>
    <xf numFmtId="0" fontId="25" fillId="0" borderId="22" xfId="0" applyFont="1" applyFill="1" applyBorder="1" applyAlignment="1" applyProtection="1">
      <alignment horizontal="center"/>
    </xf>
    <xf numFmtId="2" fontId="60" fillId="0" borderId="22" xfId="0" applyNumberFormat="1" applyFont="1" applyFill="1" applyBorder="1" applyAlignment="1" applyProtection="1">
      <alignment horizontal="center"/>
    </xf>
    <xf numFmtId="0" fontId="25" fillId="0" borderId="44" xfId="0" applyFont="1" applyFill="1" applyBorder="1" applyAlignment="1" applyProtection="1">
      <alignment horizontal="left"/>
    </xf>
    <xf numFmtId="0" fontId="25" fillId="0" borderId="44" xfId="0" applyFont="1" applyFill="1" applyBorder="1" applyAlignment="1" applyProtection="1">
      <alignment horizontal="center"/>
    </xf>
    <xf numFmtId="2" fontId="60" fillId="0" borderId="44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right"/>
    </xf>
    <xf numFmtId="14" fontId="4" fillId="3" borderId="0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49" fontId="4" fillId="3" borderId="0" xfId="0" applyNumberFormat="1" applyFont="1" applyFill="1" applyBorder="1" applyProtection="1"/>
    <xf numFmtId="49" fontId="4" fillId="3" borderId="0" xfId="0" applyNumberFormat="1" applyFont="1" applyFill="1" applyProtection="1"/>
    <xf numFmtId="0" fontId="4" fillId="3" borderId="0" xfId="0" applyFont="1" applyFill="1" applyProtection="1"/>
    <xf numFmtId="0" fontId="4" fillId="3" borderId="0" xfId="0" applyFont="1" applyFill="1" applyAlignment="1" applyProtection="1"/>
    <xf numFmtId="0" fontId="4" fillId="3" borderId="91" xfId="0" applyFont="1" applyFill="1" applyBorder="1" applyAlignment="1" applyProtection="1">
      <alignment horizontal="center" vertical="center"/>
    </xf>
    <xf numFmtId="0" fontId="4" fillId="3" borderId="92" xfId="0" applyFont="1" applyFill="1" applyBorder="1" applyAlignment="1" applyProtection="1">
      <alignment horizontal="center" vertical="center"/>
    </xf>
    <xf numFmtId="0" fontId="4" fillId="3" borderId="92" xfId="0" applyFont="1" applyFill="1" applyBorder="1" applyAlignment="1" applyProtection="1">
      <alignment horizontal="center" vertical="center" wrapText="1"/>
    </xf>
    <xf numFmtId="0" fontId="5" fillId="3" borderId="9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horizontal="center" vertical="center" wrapText="1"/>
    </xf>
    <xf numFmtId="0" fontId="5" fillId="3" borderId="92" xfId="0" applyFont="1" applyFill="1" applyBorder="1" applyAlignment="1" applyProtection="1">
      <alignment horizontal="center" vertical="center" wrapText="1"/>
    </xf>
    <xf numFmtId="0" fontId="5" fillId="3" borderId="92" xfId="0" applyFont="1" applyFill="1" applyBorder="1" applyAlignment="1" applyProtection="1">
      <alignment horizontal="left" vertical="center" wrapText="1"/>
    </xf>
    <xf numFmtId="0" fontId="5" fillId="3" borderId="9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97" xfId="0" applyFill="1" applyBorder="1" applyAlignment="1" applyProtection="1">
      <alignment horizontal="center"/>
    </xf>
    <xf numFmtId="1" fontId="11" fillId="3" borderId="5" xfId="2" applyNumberFormat="1" applyFont="1" applyFill="1" applyBorder="1" applyAlignment="1" applyProtection="1">
      <alignment horizontal="center" wrapText="1"/>
    </xf>
    <xf numFmtId="0" fontId="11" fillId="3" borderId="5" xfId="0" applyFont="1" applyFill="1" applyBorder="1" applyAlignment="1" applyProtection="1"/>
    <xf numFmtId="0" fontId="11" fillId="3" borderId="5" xfId="0" applyFont="1" applyFill="1" applyBorder="1" applyAlignment="1" applyProtection="1">
      <alignment horizontal="center"/>
    </xf>
    <xf numFmtId="2" fontId="21" fillId="3" borderId="98" xfId="0" applyNumberFormat="1" applyFont="1" applyFill="1" applyBorder="1" applyAlignment="1" applyProtection="1">
      <alignment horizontal="center"/>
    </xf>
    <xf numFmtId="2" fontId="11" fillId="3" borderId="0" xfId="0" applyNumberFormat="1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left"/>
    </xf>
    <xf numFmtId="0" fontId="11" fillId="3" borderId="5" xfId="0" quotePrefix="1" applyFont="1" applyFill="1" applyBorder="1" applyAlignment="1" applyProtection="1">
      <alignment horizontal="center"/>
    </xf>
    <xf numFmtId="1" fontId="11" fillId="3" borderId="7" xfId="2" applyNumberFormat="1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left"/>
    </xf>
    <xf numFmtId="0" fontId="11" fillId="3" borderId="7" xfId="0" applyFont="1" applyFill="1" applyBorder="1" applyAlignment="1" applyProtection="1">
      <alignment horizontal="center"/>
    </xf>
    <xf numFmtId="2" fontId="21" fillId="3" borderId="101" xfId="0" applyNumberFormat="1" applyFont="1" applyFill="1" applyBorder="1" applyAlignment="1" applyProtection="1">
      <alignment horizontal="center"/>
    </xf>
    <xf numFmtId="1" fontId="11" fillId="3" borderId="6" xfId="2" applyNumberFormat="1" applyFont="1" applyFill="1" applyBorder="1" applyAlignment="1" applyProtection="1">
      <alignment horizontal="center" wrapText="1"/>
    </xf>
    <xf numFmtId="0" fontId="11" fillId="3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center"/>
    </xf>
    <xf numFmtId="2" fontId="21" fillId="3" borderId="102" xfId="0" applyNumberFormat="1" applyFont="1" applyFill="1" applyBorder="1" applyAlignment="1" applyProtection="1">
      <alignment horizontal="center"/>
    </xf>
    <xf numFmtId="1" fontId="11" fillId="3" borderId="89" xfId="2" applyNumberFormat="1" applyFont="1" applyFill="1" applyBorder="1" applyAlignment="1" applyProtection="1">
      <alignment horizontal="center" wrapText="1"/>
    </xf>
    <xf numFmtId="0" fontId="11" fillId="3" borderId="89" xfId="0" applyFont="1" applyFill="1" applyBorder="1" applyAlignment="1" applyProtection="1">
      <alignment horizontal="left"/>
    </xf>
    <xf numFmtId="0" fontId="11" fillId="3" borderId="89" xfId="0" applyFont="1" applyFill="1" applyBorder="1" applyAlignment="1" applyProtection="1">
      <alignment horizontal="center"/>
    </xf>
    <xf numFmtId="2" fontId="21" fillId="3" borderId="9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3" fillId="3" borderId="0" xfId="0" applyFont="1" applyFill="1" applyProtection="1"/>
    <xf numFmtId="0" fontId="5" fillId="3" borderId="0" xfId="0" applyFont="1" applyFill="1" applyProtection="1"/>
    <xf numFmtId="49" fontId="5" fillId="3" borderId="0" xfId="0" applyNumberFormat="1" applyFont="1" applyFill="1" applyProtection="1"/>
    <xf numFmtId="49" fontId="5" fillId="3" borderId="0" xfId="0" applyNumberFormat="1" applyFont="1" applyFill="1" applyBorder="1" applyAlignment="1" applyProtection="1">
      <alignment horizontal="left"/>
    </xf>
    <xf numFmtId="0" fontId="55" fillId="6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 vertical="center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9" fontId="71" fillId="7" borderId="78" xfId="0" applyNumberFormat="1" applyFont="1" applyFill="1" applyBorder="1" applyAlignment="1" applyProtection="1">
      <alignment horizontal="center" vertical="center" wrapText="1"/>
      <protection locked="0"/>
    </xf>
    <xf numFmtId="0" fontId="61" fillId="3" borderId="0" xfId="0" applyFont="1" applyFill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0" fontId="16" fillId="7" borderId="18" xfId="0" applyFont="1" applyFill="1" applyBorder="1" applyAlignment="1" applyProtection="1">
      <alignment horizontal="left"/>
      <protection locked="0"/>
    </xf>
    <xf numFmtId="0" fontId="17" fillId="7" borderId="18" xfId="0" applyFont="1" applyFill="1" applyBorder="1" applyAlignment="1" applyProtection="1">
      <alignment horizontal="left" vertical="center" wrapText="1"/>
      <protection locked="0"/>
    </xf>
    <xf numFmtId="0" fontId="18" fillId="7" borderId="18" xfId="1" applyFont="1" applyFill="1" applyBorder="1" applyAlignment="1" applyProtection="1">
      <alignment horizontal="center" vertical="top"/>
      <protection locked="0"/>
    </xf>
    <xf numFmtId="2" fontId="18" fillId="7" borderId="18" xfId="1" applyNumberFormat="1" applyFont="1" applyFill="1" applyBorder="1" applyAlignment="1" applyProtection="1">
      <alignment horizontal="center" vertical="top"/>
      <protection locked="0"/>
    </xf>
    <xf numFmtId="1" fontId="50" fillId="11" borderId="71" xfId="0" applyNumberFormat="1" applyFont="1" applyFill="1" applyBorder="1" applyAlignment="1" applyProtection="1">
      <alignment horizontal="center"/>
      <protection locked="0"/>
    </xf>
    <xf numFmtId="1" fontId="50" fillId="11" borderId="41" xfId="0" applyNumberFormat="1" applyFont="1" applyFill="1" applyBorder="1" applyAlignment="1" applyProtection="1">
      <alignment horizontal="center"/>
      <protection locked="0"/>
    </xf>
    <xf numFmtId="1" fontId="50" fillId="11" borderId="43" xfId="0" applyNumberFormat="1" applyFont="1" applyFill="1" applyBorder="1" applyAlignment="1" applyProtection="1">
      <alignment horizontal="center"/>
      <protection locked="0"/>
    </xf>
    <xf numFmtId="0" fontId="24" fillId="7" borderId="0" xfId="0" applyFont="1" applyFill="1" applyBorder="1" applyAlignment="1" applyProtection="1">
      <alignment horizontal="left"/>
      <protection locked="0"/>
    </xf>
    <xf numFmtId="0" fontId="17" fillId="7" borderId="0" xfId="0" applyFont="1" applyFill="1" applyBorder="1" applyAlignment="1" applyProtection="1">
      <alignment horizontal="left" vertical="center" wrapText="1"/>
      <protection locked="0"/>
    </xf>
    <xf numFmtId="0" fontId="17" fillId="7" borderId="0" xfId="0" applyFont="1" applyFill="1" applyBorder="1" applyAlignment="1" applyProtection="1">
      <alignment horizontal="center" vertical="center" wrapText="1"/>
      <protection locked="0"/>
    </xf>
    <xf numFmtId="0" fontId="53" fillId="11" borderId="80" xfId="0" applyFont="1" applyFill="1" applyBorder="1" applyAlignment="1" applyProtection="1">
      <protection locked="0"/>
    </xf>
    <xf numFmtId="0" fontId="17" fillId="7" borderId="77" xfId="0" applyFont="1" applyFill="1" applyBorder="1" applyAlignment="1" applyProtection="1">
      <alignment horizontal="left" vertical="center" wrapText="1"/>
      <protection locked="0"/>
    </xf>
    <xf numFmtId="0" fontId="17" fillId="7" borderId="77" xfId="0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Border="1" applyAlignment="1" applyProtection="1">
      <alignment horizontal="left"/>
      <protection locked="0"/>
    </xf>
    <xf numFmtId="0" fontId="18" fillId="7" borderId="0" xfId="1" applyFont="1" applyFill="1" applyBorder="1" applyAlignment="1" applyProtection="1">
      <alignment horizontal="center" vertical="top"/>
      <protection locked="0"/>
    </xf>
    <xf numFmtId="2" fontId="18" fillId="7" borderId="0" xfId="1" applyNumberFormat="1" applyFont="1" applyFill="1" applyBorder="1" applyAlignment="1" applyProtection="1">
      <alignment horizontal="center" vertical="top"/>
      <protection locked="0"/>
    </xf>
    <xf numFmtId="0" fontId="27" fillId="3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3" borderId="0" xfId="3" applyFont="1" applyFill="1" applyBorder="1" applyAlignment="1" applyProtection="1">
      <protection locked="0"/>
    </xf>
    <xf numFmtId="14" fontId="5" fillId="3" borderId="0" xfId="3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10" fillId="3" borderId="0" xfId="4" applyNumberFormat="1" applyFont="1" applyFill="1" applyBorder="1" applyAlignment="1" applyProtection="1">
      <protection locked="0"/>
    </xf>
    <xf numFmtId="0" fontId="0" fillId="3" borderId="95" xfId="0" applyFill="1" applyBorder="1" applyAlignment="1" applyProtection="1">
      <alignment horizontal="center"/>
      <protection locked="0"/>
    </xf>
    <xf numFmtId="0" fontId="0" fillId="3" borderId="94" xfId="0" applyFill="1" applyBorder="1" applyAlignment="1" applyProtection="1">
      <alignment horizontal="center"/>
      <protection locked="0"/>
    </xf>
    <xf numFmtId="0" fontId="62" fillId="3" borderId="94" xfId="0" applyFont="1" applyFill="1" applyBorder="1" applyAlignment="1" applyProtection="1">
      <alignment horizontal="left" vertical="center" wrapText="1"/>
      <protection locked="0"/>
    </xf>
    <xf numFmtId="0" fontId="62" fillId="3" borderId="94" xfId="0" applyFont="1" applyFill="1" applyBorder="1" applyAlignment="1" applyProtection="1">
      <alignment vertical="center" wrapText="1"/>
      <protection locked="0"/>
    </xf>
    <xf numFmtId="0" fontId="62" fillId="3" borderId="96" xfId="0" applyFont="1" applyFill="1" applyBorder="1" applyAlignment="1" applyProtection="1">
      <alignment vertical="center" wrapText="1"/>
      <protection locked="0"/>
    </xf>
    <xf numFmtId="0" fontId="37" fillId="3" borderId="0" xfId="1" applyFont="1" applyFill="1" applyBorder="1" applyAlignment="1" applyProtection="1">
      <alignment horizontal="center" vertical="top"/>
      <protection locked="0"/>
    </xf>
    <xf numFmtId="0" fontId="62" fillId="3" borderId="21" xfId="0" applyFont="1" applyFill="1" applyBorder="1" applyAlignment="1" applyProtection="1">
      <alignment horizontal="left" vertical="center" wrapText="1"/>
      <protection locked="0"/>
    </xf>
    <xf numFmtId="0" fontId="62" fillId="3" borderId="21" xfId="0" applyFont="1" applyFill="1" applyBorder="1" applyAlignment="1" applyProtection="1">
      <alignment vertical="center" wrapText="1"/>
      <protection locked="0"/>
    </xf>
    <xf numFmtId="0" fontId="62" fillId="3" borderId="100" xfId="0" applyFont="1" applyFill="1" applyBorder="1" applyAlignment="1" applyProtection="1">
      <alignment vertical="center" wrapText="1"/>
      <protection locked="0"/>
    </xf>
    <xf numFmtId="0" fontId="62" fillId="3" borderId="0" xfId="0" applyFont="1" applyFill="1" applyBorder="1" applyAlignment="1" applyProtection="1">
      <alignment horizontal="center" vertical="center" wrapText="1"/>
      <protection locked="0"/>
    </xf>
    <xf numFmtId="0" fontId="62" fillId="3" borderId="21" xfId="0" applyFont="1" applyFill="1" applyBorder="1" applyAlignment="1" applyProtection="1">
      <alignment horizontal="center" vertical="center" wrapText="1"/>
      <protection locked="0"/>
    </xf>
    <xf numFmtId="0" fontId="62" fillId="3" borderId="100" xfId="0" applyFont="1" applyFill="1" applyBorder="1" applyAlignment="1" applyProtection="1">
      <alignment horizontal="center" vertical="center" wrapText="1"/>
      <protection locked="0"/>
    </xf>
    <xf numFmtId="0" fontId="62" fillId="3" borderId="21" xfId="0" applyFont="1" applyFill="1" applyBorder="1" applyAlignment="1" applyProtection="1">
      <protection locked="0"/>
    </xf>
    <xf numFmtId="0" fontId="62" fillId="3" borderId="0" xfId="0" applyFont="1" applyFill="1" applyBorder="1" applyAlignment="1" applyProtection="1">
      <protection locked="0"/>
    </xf>
    <xf numFmtId="0" fontId="62" fillId="3" borderId="94" xfId="0" applyFont="1" applyFill="1" applyBorder="1" applyAlignment="1" applyProtection="1">
      <alignment horizontal="center" vertical="center" wrapText="1"/>
      <protection locked="0"/>
    </xf>
    <xf numFmtId="0" fontId="62" fillId="3" borderId="96" xfId="0" applyFont="1" applyFill="1" applyBorder="1" applyAlignment="1" applyProtection="1">
      <alignment horizontal="center" vertical="center" wrapText="1"/>
      <protection locked="0"/>
    </xf>
    <xf numFmtId="0" fontId="58" fillId="3" borderId="21" xfId="0" applyFont="1" applyFill="1" applyBorder="1" applyAlignment="1" applyProtection="1">
      <alignment horizontal="center"/>
      <protection locked="0"/>
    </xf>
    <xf numFmtId="0" fontId="37" fillId="3" borderId="21" xfId="1" applyFont="1" applyFill="1" applyBorder="1" applyAlignment="1" applyProtection="1">
      <alignment horizontal="center" vertical="top"/>
      <protection locked="0"/>
    </xf>
    <xf numFmtId="0" fontId="37" fillId="3" borderId="100" xfId="1" applyFont="1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/>
      <protection locked="0"/>
    </xf>
    <xf numFmtId="0" fontId="63" fillId="3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3" fillId="0" borderId="0" xfId="0" applyFont="1" applyProtection="1">
      <protection locked="0"/>
    </xf>
    <xf numFmtId="0" fontId="0" fillId="3" borderId="99" xfId="0" applyFill="1" applyBorder="1" applyAlignment="1" applyProtection="1">
      <alignment horizontal="center"/>
      <protection locked="0"/>
    </xf>
    <xf numFmtId="0" fontId="62" fillId="3" borderId="100" xfId="0" applyFont="1" applyFill="1" applyBorder="1" applyAlignment="1" applyProtection="1">
      <protection locked="0"/>
    </xf>
    <xf numFmtId="0" fontId="14" fillId="6" borderId="72" xfId="0" applyFont="1" applyFill="1" applyBorder="1" applyAlignment="1" applyProtection="1">
      <alignment horizontal="left"/>
    </xf>
    <xf numFmtId="0" fontId="11" fillId="0" borderId="122" xfId="0" applyFont="1" applyFill="1" applyBorder="1" applyAlignment="1" applyProtection="1">
      <alignment horizontal="left"/>
    </xf>
    <xf numFmtId="0" fontId="11" fillId="0" borderId="122" xfId="0" applyFont="1" applyFill="1" applyBorder="1" applyAlignment="1" applyProtection="1">
      <alignment horizontal="center"/>
    </xf>
    <xf numFmtId="2" fontId="50" fillId="0" borderId="122" xfId="0" applyNumberFormat="1" applyFont="1" applyFill="1" applyBorder="1" applyAlignment="1" applyProtection="1">
      <alignment horizontal="center"/>
    </xf>
    <xf numFmtId="2" fontId="50" fillId="0" borderId="123" xfId="0" applyNumberFormat="1" applyFont="1" applyFill="1" applyBorder="1" applyAlignment="1" applyProtection="1">
      <alignment horizontal="center"/>
    </xf>
    <xf numFmtId="1" fontId="50" fillId="11" borderId="124" xfId="0" applyNumberFormat="1" applyFont="1" applyFill="1" applyBorder="1" applyAlignment="1" applyProtection="1">
      <alignment horizontal="center"/>
      <protection locked="0"/>
    </xf>
    <xf numFmtId="2" fontId="50" fillId="11" borderId="12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/>
    <xf numFmtId="0" fontId="11" fillId="0" borderId="5" xfId="0" applyFont="1" applyFill="1" applyBorder="1" applyAlignment="1" applyProtection="1">
      <alignment horizontal="center"/>
    </xf>
    <xf numFmtId="2" fontId="50" fillId="0" borderId="5" xfId="0" applyNumberFormat="1" applyFont="1" applyFill="1" applyBorder="1" applyAlignment="1" applyProtection="1">
      <alignment horizontal="center"/>
    </xf>
    <xf numFmtId="1" fontId="50" fillId="11" borderId="5" xfId="0" applyNumberFormat="1" applyFont="1" applyFill="1" applyBorder="1" applyAlignment="1" applyProtection="1">
      <alignment horizontal="center"/>
      <protection locked="0"/>
    </xf>
    <xf numFmtId="2" fontId="50" fillId="11" borderId="5" xfId="0" applyNumberFormat="1" applyFont="1" applyFill="1" applyBorder="1" applyAlignment="1" applyProtection="1">
      <alignment horizontal="center"/>
    </xf>
    <xf numFmtId="0" fontId="17" fillId="7" borderId="5" xfId="0" applyFont="1" applyFill="1" applyBorder="1" applyAlignment="1" applyProtection="1">
      <alignment horizontal="left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1" fontId="13" fillId="8" borderId="0" xfId="2" applyNumberFormat="1" applyFont="1" applyFill="1" applyBorder="1" applyAlignment="1" applyProtection="1">
      <alignment horizontal="left" wrapText="1"/>
    </xf>
    <xf numFmtId="0" fontId="11" fillId="0" borderId="5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center"/>
    </xf>
    <xf numFmtId="2" fontId="51" fillId="0" borderId="5" xfId="0" applyNumberFormat="1" applyFont="1" applyFill="1" applyBorder="1" applyAlignment="1" applyProtection="1">
      <alignment horizontal="center"/>
    </xf>
    <xf numFmtId="0" fontId="11" fillId="0" borderId="5" xfId="0" quotePrefix="1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left"/>
    </xf>
    <xf numFmtId="2" fontId="77" fillId="0" borderId="5" xfId="0" applyNumberFormat="1" applyFont="1" applyFill="1" applyBorder="1" applyAlignment="1" applyProtection="1">
      <alignment horizontal="center"/>
    </xf>
    <xf numFmtId="1" fontId="13" fillId="8" borderId="50" xfId="2" applyNumberFormat="1" applyFont="1" applyFill="1" applyBorder="1" applyAlignment="1" applyProtection="1">
      <alignment horizontal="left" wrapText="1"/>
    </xf>
    <xf numFmtId="1" fontId="13" fillId="8" borderId="126" xfId="2" applyNumberFormat="1" applyFont="1" applyFill="1" applyBorder="1" applyAlignment="1" applyProtection="1">
      <alignment horizontal="left" wrapText="1"/>
    </xf>
    <xf numFmtId="1" fontId="13" fillId="6" borderId="11" xfId="2" applyNumberFormat="1" applyFont="1" applyFill="1" applyBorder="1" applyAlignment="1" applyProtection="1">
      <alignment horizontal="left" wrapText="1"/>
    </xf>
    <xf numFmtId="1" fontId="13" fillId="6" borderId="4" xfId="2" applyNumberFormat="1" applyFont="1" applyFill="1" applyBorder="1" applyAlignment="1" applyProtection="1">
      <alignment horizontal="left" wrapText="1"/>
    </xf>
    <xf numFmtId="0" fontId="0" fillId="3" borderId="99" xfId="0" applyFill="1" applyBorder="1" applyAlignment="1" applyProtection="1">
      <alignment horizontal="center"/>
    </xf>
    <xf numFmtId="2" fontId="21" fillId="3" borderId="5" xfId="0" applyNumberFormat="1" applyFont="1" applyFill="1" applyBorder="1" applyAlignment="1" applyProtection="1">
      <alignment horizontal="center"/>
    </xf>
    <xf numFmtId="1" fontId="11" fillId="0" borderId="2" xfId="2" applyNumberFormat="1" applyFont="1" applyFill="1" applyBorder="1" applyAlignment="1" applyProtection="1">
      <alignment horizontal="center" wrapText="1"/>
    </xf>
    <xf numFmtId="1" fontId="11" fillId="0" borderId="5" xfId="2" applyNumberFormat="1" applyFont="1" applyFill="1" applyBorder="1" applyAlignment="1" applyProtection="1">
      <alignment horizontal="center" wrapText="1"/>
    </xf>
    <xf numFmtId="0" fontId="62" fillId="3" borderId="128" xfId="0" applyFont="1" applyFill="1" applyBorder="1" applyAlignment="1" applyProtection="1">
      <alignment horizontal="center" vertical="center" wrapText="1"/>
      <protection locked="0"/>
    </xf>
    <xf numFmtId="0" fontId="11" fillId="0" borderId="129" xfId="0" applyFont="1" applyFill="1" applyBorder="1" applyAlignment="1" applyProtection="1">
      <alignment horizontal="left"/>
    </xf>
    <xf numFmtId="2" fontId="78" fillId="0" borderId="5" xfId="0" applyNumberFormat="1" applyFont="1" applyFill="1" applyBorder="1" applyAlignment="1" applyProtection="1">
      <alignment horizontal="center"/>
    </xf>
    <xf numFmtId="1" fontId="13" fillId="5" borderId="1" xfId="2" applyNumberFormat="1" applyFont="1" applyFill="1" applyBorder="1" applyAlignment="1" applyProtection="1">
      <alignment horizontal="center" wrapText="1"/>
    </xf>
    <xf numFmtId="0" fontId="11" fillId="11" borderId="47" xfId="0" applyFont="1" applyFill="1" applyBorder="1" applyAlignment="1" applyProtection="1">
      <alignment horizontal="center"/>
    </xf>
    <xf numFmtId="0" fontId="11" fillId="11" borderId="0" xfId="0" applyFont="1" applyFill="1" applyBorder="1" applyAlignment="1" applyProtection="1">
      <alignment horizontal="center"/>
    </xf>
    <xf numFmtId="0" fontId="24" fillId="11" borderId="0" xfId="0" applyFont="1" applyFill="1" applyBorder="1" applyAlignment="1" applyProtection="1">
      <alignment horizontal="center"/>
    </xf>
    <xf numFmtId="0" fontId="32" fillId="11" borderId="9" xfId="0" applyFont="1" applyFill="1" applyBorder="1" applyAlignment="1" applyProtection="1">
      <alignment horizontal="center" wrapText="1"/>
    </xf>
    <xf numFmtId="0" fontId="14" fillId="6" borderId="10" xfId="0" applyFont="1" applyFill="1" applyBorder="1" applyAlignment="1" applyProtection="1">
      <alignment horizontal="center" vertical="center" wrapText="1"/>
    </xf>
    <xf numFmtId="0" fontId="19" fillId="11" borderId="0" xfId="0" applyFont="1" applyFill="1" applyBorder="1" applyAlignment="1" applyProtection="1">
      <alignment horizontal="center" vertical="top" wrapText="1"/>
    </xf>
    <xf numFmtId="0" fontId="16" fillId="7" borderId="3" xfId="0" applyFont="1" applyFill="1" applyBorder="1" applyAlignment="1" applyProtection="1">
      <alignment horizontal="center"/>
    </xf>
    <xf numFmtId="1" fontId="19" fillId="11" borderId="12" xfId="2" applyNumberFormat="1" applyFont="1" applyFill="1" applyBorder="1" applyAlignment="1" applyProtection="1">
      <alignment horizontal="center" wrapText="1"/>
    </xf>
    <xf numFmtId="0" fontId="23" fillId="11" borderId="1" xfId="0" applyFont="1" applyFill="1" applyBorder="1" applyAlignment="1" applyProtection="1">
      <alignment horizontal="center"/>
    </xf>
    <xf numFmtId="1" fontId="19" fillId="3" borderId="1" xfId="2" applyNumberFormat="1" applyFont="1" applyFill="1" applyBorder="1" applyAlignment="1" applyProtection="1">
      <alignment horizontal="center" wrapText="1"/>
    </xf>
    <xf numFmtId="1" fontId="13" fillId="5" borderId="10" xfId="2" applyNumberFormat="1" applyFont="1" applyFill="1" applyBorder="1" applyAlignment="1" applyProtection="1">
      <alignment horizontal="center" wrapText="1"/>
    </xf>
    <xf numFmtId="1" fontId="19" fillId="11" borderId="63" xfId="2" applyNumberFormat="1" applyFont="1" applyFill="1" applyBorder="1" applyAlignment="1" applyProtection="1">
      <alignment horizontal="center" wrapText="1"/>
    </xf>
    <xf numFmtId="0" fontId="27" fillId="11" borderId="46" xfId="0" applyFont="1" applyFill="1" applyBorder="1" applyAlignment="1" applyProtection="1">
      <alignment horizontal="center"/>
    </xf>
    <xf numFmtId="0" fontId="27" fillId="11" borderId="39" xfId="0" applyFont="1" applyFill="1" applyBorder="1" applyAlignment="1" applyProtection="1">
      <alignment horizontal="center"/>
    </xf>
    <xf numFmtId="0" fontId="32" fillId="11" borderId="59" xfId="0" applyFont="1" applyFill="1" applyBorder="1" applyAlignment="1" applyProtection="1">
      <alignment horizontal="center" wrapText="1"/>
    </xf>
    <xf numFmtId="0" fontId="14" fillId="8" borderId="61" xfId="0" applyFont="1" applyFill="1" applyBorder="1" applyAlignment="1" applyProtection="1">
      <alignment horizontal="center" vertical="center" wrapText="1"/>
    </xf>
    <xf numFmtId="0" fontId="19" fillId="11" borderId="39" xfId="0" applyFont="1" applyFill="1" applyBorder="1" applyAlignment="1" applyProtection="1">
      <alignment horizontal="center" vertical="top" wrapText="1"/>
    </xf>
    <xf numFmtId="0" fontId="16" fillId="7" borderId="50" xfId="0" applyFont="1" applyFill="1" applyBorder="1" applyAlignment="1" applyProtection="1">
      <alignment horizontal="center"/>
    </xf>
    <xf numFmtId="0" fontId="20" fillId="8" borderId="50" xfId="0" applyFont="1" applyFill="1" applyBorder="1" applyAlignment="1" applyProtection="1">
      <alignment horizontal="center" vertical="center"/>
    </xf>
    <xf numFmtId="1" fontId="19" fillId="11" borderId="51" xfId="2" applyNumberFormat="1" applyFont="1" applyFill="1" applyBorder="1" applyAlignment="1" applyProtection="1">
      <alignment horizontal="center" wrapText="1"/>
    </xf>
    <xf numFmtId="1" fontId="19" fillId="11" borderId="49" xfId="2" applyNumberFormat="1" applyFont="1" applyFill="1" applyBorder="1" applyAlignment="1" applyProtection="1">
      <alignment horizontal="center" wrapText="1"/>
    </xf>
    <xf numFmtId="0" fontId="23" fillId="11" borderId="49" xfId="0" applyFont="1" applyFill="1" applyBorder="1" applyAlignment="1" applyProtection="1">
      <alignment horizontal="center"/>
    </xf>
    <xf numFmtId="0" fontId="24" fillId="7" borderId="39" xfId="0" applyFont="1" applyFill="1" applyBorder="1" applyAlignment="1" applyProtection="1">
      <alignment horizontal="center"/>
    </xf>
    <xf numFmtId="0" fontId="17" fillId="7" borderId="50" xfId="0" applyFont="1" applyFill="1" applyBorder="1" applyAlignment="1" applyProtection="1">
      <alignment horizontal="center" vertical="center" wrapText="1"/>
    </xf>
    <xf numFmtId="0" fontId="20" fillId="8" borderId="50" xfId="0" applyFont="1" applyFill="1" applyBorder="1" applyAlignment="1" applyProtection="1">
      <alignment horizontal="center" vertical="center" wrapText="1"/>
    </xf>
    <xf numFmtId="1" fontId="20" fillId="8" borderId="50" xfId="2" applyNumberFormat="1" applyFont="1" applyFill="1" applyBorder="1" applyAlignment="1" applyProtection="1">
      <alignment horizontal="center" vertical="center" wrapText="1"/>
    </xf>
    <xf numFmtId="0" fontId="23" fillId="11" borderId="51" xfId="0" applyFont="1" applyFill="1" applyBorder="1" applyAlignment="1" applyProtection="1">
      <alignment horizontal="center"/>
    </xf>
    <xf numFmtId="1" fontId="19" fillId="3" borderId="51" xfId="2" applyNumberFormat="1" applyFont="1" applyFill="1" applyBorder="1" applyAlignment="1" applyProtection="1">
      <alignment horizontal="center" wrapText="1"/>
    </xf>
    <xf numFmtId="0" fontId="20" fillId="11" borderId="50" xfId="0" applyFont="1" applyFill="1" applyBorder="1" applyAlignment="1" applyProtection="1">
      <alignment horizontal="center" vertical="center"/>
    </xf>
    <xf numFmtId="0" fontId="17" fillId="7" borderId="68" xfId="0" applyFont="1" applyFill="1" applyBorder="1" applyAlignment="1" applyProtection="1">
      <alignment horizontal="center" vertical="center" wrapText="1"/>
    </xf>
    <xf numFmtId="0" fontId="23" fillId="3" borderId="51" xfId="0" applyFont="1" applyFill="1" applyBorder="1" applyAlignment="1" applyProtection="1">
      <alignment horizontal="center"/>
    </xf>
    <xf numFmtId="1" fontId="13" fillId="8" borderId="61" xfId="2" applyNumberFormat="1" applyFont="1" applyFill="1" applyBorder="1" applyAlignment="1" applyProtection="1">
      <alignment horizontal="center" wrapText="1"/>
    </xf>
    <xf numFmtId="1" fontId="19" fillId="11" borderId="62" xfId="2" applyNumberFormat="1" applyFont="1" applyFill="1" applyBorder="1" applyAlignment="1" applyProtection="1">
      <alignment horizontal="center" wrapText="1"/>
    </xf>
    <xf numFmtId="0" fontId="27" fillId="3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1" fontId="67" fillId="6" borderId="1" xfId="2" applyNumberFormat="1" applyFont="1" applyFill="1" applyBorder="1" applyAlignment="1" applyProtection="1">
      <alignment horizontal="center" wrapText="1"/>
    </xf>
    <xf numFmtId="0" fontId="36" fillId="0" borderId="132" xfId="0" applyFont="1" applyFill="1" applyBorder="1" applyAlignment="1" applyProtection="1">
      <alignment horizontal="center"/>
    </xf>
    <xf numFmtId="1" fontId="67" fillId="6" borderId="133" xfId="2" applyNumberFormat="1" applyFont="1" applyFill="1" applyBorder="1" applyAlignment="1" applyProtection="1">
      <alignment horizontal="center" wrapText="1"/>
    </xf>
    <xf numFmtId="0" fontId="66" fillId="0" borderId="134" xfId="0" applyFont="1" applyFill="1" applyBorder="1" applyAlignment="1" applyProtection="1">
      <alignment horizontal="center" vertical="center" wrapText="1"/>
    </xf>
    <xf numFmtId="0" fontId="36" fillId="0" borderId="134" xfId="0" applyFont="1" applyFill="1" applyBorder="1" applyAlignment="1" applyProtection="1">
      <alignment horizontal="center"/>
    </xf>
    <xf numFmtId="0" fontId="79" fillId="0" borderId="135" xfId="0" applyFont="1" applyFill="1" applyBorder="1" applyAlignment="1" applyProtection="1">
      <alignment horizontal="left"/>
    </xf>
    <xf numFmtId="0" fontId="66" fillId="0" borderId="106" xfId="0" applyFont="1" applyBorder="1" applyProtection="1"/>
    <xf numFmtId="0" fontId="66" fillId="0" borderId="20" xfId="0" applyFont="1" applyBorder="1" applyProtection="1"/>
    <xf numFmtId="0" fontId="66" fillId="0" borderId="107" xfId="0" applyFont="1" applyBorder="1" applyProtection="1"/>
    <xf numFmtId="0" fontId="66" fillId="0" borderId="136" xfId="0" applyFont="1" applyBorder="1" applyProtection="1"/>
    <xf numFmtId="0" fontId="66" fillId="0" borderId="137" xfId="0" applyFont="1" applyBorder="1" applyProtection="1"/>
    <xf numFmtId="0" fontId="66" fillId="0" borderId="138" xfId="0" applyFont="1" applyBorder="1" applyProtection="1"/>
    <xf numFmtId="0" fontId="66" fillId="0" borderId="139" xfId="0" applyFont="1" applyBorder="1" applyProtection="1"/>
    <xf numFmtId="0" fontId="66" fillId="0" borderId="140" xfId="0" applyFont="1" applyBorder="1" applyProtection="1"/>
    <xf numFmtId="0" fontId="66" fillId="6" borderId="20" xfId="0" applyFont="1" applyFill="1" applyBorder="1" applyProtection="1"/>
    <xf numFmtId="0" fontId="66" fillId="0" borderId="107" xfId="0" applyFont="1" applyFill="1" applyBorder="1" applyProtection="1"/>
    <xf numFmtId="0" fontId="80" fillId="3" borderId="131" xfId="0" applyFont="1" applyFill="1" applyBorder="1" applyAlignment="1" applyProtection="1">
      <alignment horizontal="center"/>
    </xf>
    <xf numFmtId="2" fontId="15" fillId="3" borderId="38" xfId="0" applyNumberFormat="1" applyFont="1" applyFill="1" applyBorder="1" applyAlignment="1" applyProtection="1">
      <alignment horizontal="center" vertical="center"/>
    </xf>
    <xf numFmtId="0" fontId="66" fillId="3" borderId="131" xfId="0" applyFont="1" applyFill="1" applyBorder="1" applyAlignment="1" applyProtection="1">
      <alignment horizontal="center" vertical="center"/>
    </xf>
    <xf numFmtId="0" fontId="24" fillId="3" borderId="131" xfId="0" applyFont="1" applyFill="1" applyBorder="1" applyAlignment="1" applyProtection="1">
      <alignment horizontal="center" vertical="center" wrapText="1"/>
    </xf>
    <xf numFmtId="0" fontId="66" fillId="0" borderId="141" xfId="0" applyFont="1" applyBorder="1" applyProtection="1"/>
    <xf numFmtId="0" fontId="66" fillId="0" borderId="142" xfId="0" applyFont="1" applyBorder="1" applyProtection="1"/>
    <xf numFmtId="0" fontId="66" fillId="3" borderId="143" xfId="0" applyFont="1" applyFill="1" applyBorder="1" applyProtection="1"/>
    <xf numFmtId="0" fontId="66" fillId="3" borderId="144" xfId="0" applyFont="1" applyFill="1" applyBorder="1" applyProtection="1"/>
    <xf numFmtId="0" fontId="68" fillId="3" borderId="144" xfId="0" applyFont="1" applyFill="1" applyBorder="1" applyProtection="1"/>
    <xf numFmtId="0" fontId="68" fillId="3" borderId="145" xfId="0" applyFont="1" applyFill="1" applyBorder="1" applyProtection="1"/>
    <xf numFmtId="0" fontId="68" fillId="3" borderId="143" xfId="0" applyFont="1" applyFill="1" applyBorder="1" applyProtection="1"/>
    <xf numFmtId="0" fontId="66" fillId="3" borderId="145" xfId="0" applyFont="1" applyFill="1" applyBorder="1" applyProtection="1"/>
    <xf numFmtId="0" fontId="66" fillId="6" borderId="106" xfId="0" applyFont="1" applyFill="1" applyBorder="1" applyProtection="1"/>
    <xf numFmtId="0" fontId="66" fillId="0" borderId="38" xfId="0" applyFont="1" applyFill="1" applyBorder="1" applyAlignment="1" applyProtection="1">
      <alignment horizontal="center" vertical="center"/>
    </xf>
    <xf numFmtId="0" fontId="36" fillId="0" borderId="146" xfId="0" applyFont="1" applyFill="1" applyBorder="1" applyAlignment="1" applyProtection="1">
      <alignment horizontal="center"/>
    </xf>
    <xf numFmtId="0" fontId="36" fillId="0" borderId="147" xfId="0" applyFont="1" applyFill="1" applyBorder="1" applyAlignment="1" applyProtection="1"/>
    <xf numFmtId="0" fontId="36" fillId="0" borderId="149" xfId="0" applyFont="1" applyFill="1" applyBorder="1" applyAlignment="1" applyProtection="1">
      <alignment horizontal="center"/>
    </xf>
    <xf numFmtId="0" fontId="36" fillId="0" borderId="150" xfId="0" applyFont="1" applyFill="1" applyBorder="1" applyAlignment="1" applyProtection="1"/>
    <xf numFmtId="0" fontId="36" fillId="0" borderId="152" xfId="0" applyFont="1" applyFill="1" applyBorder="1" applyAlignment="1" applyProtection="1">
      <alignment horizontal="center"/>
    </xf>
    <xf numFmtId="0" fontId="36" fillId="0" borderId="153" xfId="0" applyFont="1" applyFill="1" applyBorder="1" applyAlignment="1" applyProtection="1">
      <alignment horizontal="center"/>
    </xf>
    <xf numFmtId="0" fontId="66" fillId="0" borderId="146" xfId="0" applyFont="1" applyBorder="1" applyProtection="1"/>
    <xf numFmtId="0" fontId="66" fillId="0" borderId="147" xfId="0" applyFont="1" applyBorder="1" applyProtection="1"/>
    <xf numFmtId="0" fontId="66" fillId="6" borderId="147" xfId="0" applyFont="1" applyFill="1" applyBorder="1" applyProtection="1"/>
    <xf numFmtId="0" fontId="66" fillId="0" borderId="148" xfId="0" applyFont="1" applyBorder="1" applyProtection="1"/>
    <xf numFmtId="0" fontId="66" fillId="0" borderId="149" xfId="0" applyFont="1" applyBorder="1" applyProtection="1"/>
    <xf numFmtId="0" fontId="66" fillId="0" borderId="150" xfId="0" applyFont="1" applyBorder="1" applyProtection="1"/>
    <xf numFmtId="0" fontId="66" fillId="0" borderId="151" xfId="0" applyFont="1" applyBorder="1" applyProtection="1"/>
    <xf numFmtId="0" fontId="66" fillId="0" borderId="152" xfId="0" applyFont="1" applyBorder="1" applyProtection="1"/>
    <xf numFmtId="0" fontId="66" fillId="0" borderId="153" xfId="0" applyFont="1" applyBorder="1" applyProtection="1"/>
    <xf numFmtId="0" fontId="66" fillId="6" borderId="146" xfId="0" applyFont="1" applyFill="1" applyBorder="1" applyProtection="1"/>
    <xf numFmtId="0" fontId="66" fillId="6" borderId="131" xfId="0" applyFont="1" applyFill="1" applyBorder="1" applyProtection="1"/>
    <xf numFmtId="0" fontId="49" fillId="0" borderId="121" xfId="0" applyFont="1" applyFill="1" applyBorder="1" applyAlignment="1" applyProtection="1">
      <alignment horizontal="left"/>
    </xf>
    <xf numFmtId="0" fontId="49" fillId="0" borderId="127" xfId="0" applyFont="1" applyFill="1" applyBorder="1" applyAlignment="1" applyProtection="1">
      <alignment horizontal="left"/>
    </xf>
    <xf numFmtId="0" fontId="54" fillId="3" borderId="130" xfId="0" applyFont="1" applyFill="1" applyBorder="1" applyProtection="1"/>
    <xf numFmtId="0" fontId="24" fillId="3" borderId="130" xfId="0" applyFont="1" applyFill="1" applyBorder="1" applyProtection="1"/>
    <xf numFmtId="0" fontId="49" fillId="0" borderId="4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0" fontId="19" fillId="0" borderId="121" xfId="0" applyFont="1" applyFill="1" applyBorder="1" applyAlignment="1" applyProtection="1">
      <alignment horizontal="center"/>
    </xf>
    <xf numFmtId="2" fontId="51" fillId="0" borderId="121" xfId="0" applyNumberFormat="1" applyFont="1" applyFill="1" applyBorder="1" applyAlignment="1" applyProtection="1">
      <alignment horizontal="center"/>
    </xf>
    <xf numFmtId="0" fontId="19" fillId="0" borderId="154" xfId="0" applyFont="1" applyFill="1" applyBorder="1" applyAlignment="1" applyProtection="1">
      <alignment horizontal="center"/>
    </xf>
    <xf numFmtId="0" fontId="19" fillId="0" borderId="121" xfId="0" applyFont="1" applyFill="1" applyBorder="1" applyAlignment="1" applyProtection="1">
      <alignment horizontal="left"/>
    </xf>
    <xf numFmtId="0" fontId="19" fillId="0" borderId="122" xfId="0" applyFont="1" applyFill="1" applyBorder="1" applyAlignment="1" applyProtection="1">
      <alignment horizontal="left"/>
    </xf>
    <xf numFmtId="0" fontId="19" fillId="0" borderId="122" xfId="0" applyFont="1" applyFill="1" applyBorder="1" applyAlignment="1" applyProtection="1">
      <alignment horizontal="center"/>
    </xf>
    <xf numFmtId="2" fontId="51" fillId="0" borderId="122" xfId="0" applyNumberFormat="1" applyFont="1" applyFill="1" applyBorder="1" applyAlignment="1" applyProtection="1">
      <alignment horizontal="center"/>
    </xf>
    <xf numFmtId="2" fontId="81" fillId="0" borderId="5" xfId="0" applyNumberFormat="1" applyFont="1" applyFill="1" applyBorder="1" applyAlignment="1" applyProtection="1">
      <alignment horizontal="center"/>
    </xf>
    <xf numFmtId="1" fontId="13" fillId="8" borderId="61" xfId="2" applyNumberFormat="1" applyFont="1" applyFill="1" applyBorder="1" applyAlignment="1" applyProtection="1">
      <alignment horizontal="left" wrapText="1"/>
    </xf>
    <xf numFmtId="1" fontId="11" fillId="0" borderId="13" xfId="2" applyNumberFormat="1" applyFont="1" applyFill="1" applyBorder="1" applyAlignment="1" applyProtection="1">
      <alignment horizontal="center" wrapText="1"/>
    </xf>
    <xf numFmtId="2" fontId="82" fillId="0" borderId="5" xfId="0" applyNumberFormat="1" applyFont="1" applyFill="1" applyBorder="1" applyAlignment="1" applyProtection="1">
      <alignment horizontal="center"/>
    </xf>
    <xf numFmtId="0" fontId="11" fillId="12" borderId="2" xfId="0" applyFont="1" applyFill="1" applyBorder="1" applyAlignment="1" applyProtection="1">
      <alignment horizontal="center"/>
    </xf>
    <xf numFmtId="0" fontId="11" fillId="12" borderId="2" xfId="0" quotePrefix="1" applyFont="1" applyFill="1" applyBorder="1" applyAlignment="1" applyProtection="1">
      <alignment horizontal="center"/>
    </xf>
    <xf numFmtId="2" fontId="21" fillId="12" borderId="60" xfId="0" applyNumberFormat="1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left"/>
    </xf>
    <xf numFmtId="0" fontId="11" fillId="0" borderId="121" xfId="0" applyFont="1" applyFill="1" applyBorder="1" applyAlignment="1" applyProtection="1">
      <alignment horizontal="center"/>
    </xf>
    <xf numFmtId="0" fontId="11" fillId="0" borderId="121" xfId="0" quotePrefix="1" applyFont="1" applyFill="1" applyBorder="1" applyAlignment="1" applyProtection="1">
      <alignment horizontal="center"/>
    </xf>
    <xf numFmtId="2" fontId="50" fillId="0" borderId="121" xfId="0" applyNumberFormat="1" applyFont="1" applyFill="1" applyBorder="1" applyAlignment="1" applyProtection="1">
      <alignment horizontal="center"/>
    </xf>
    <xf numFmtId="1" fontId="13" fillId="6" borderId="1" xfId="2" applyNumberFormat="1" applyFont="1" applyFill="1" applyBorder="1" applyAlignment="1" applyProtection="1">
      <alignment horizontal="left" wrapText="1"/>
    </xf>
    <xf numFmtId="1" fontId="11" fillId="0" borderId="1" xfId="2" applyNumberFormat="1" applyFont="1" applyFill="1" applyBorder="1" applyAlignment="1" applyProtection="1">
      <alignment horizontal="center" wrapText="1"/>
    </xf>
    <xf numFmtId="0" fontId="0" fillId="3" borderId="99" xfId="0" applyFill="1" applyBorder="1" applyAlignment="1" applyProtection="1">
      <alignment horizontal="center"/>
      <protection locked="0"/>
    </xf>
    <xf numFmtId="0" fontId="25" fillId="12" borderId="2" xfId="0" applyFont="1" applyFill="1" applyBorder="1" applyAlignment="1" applyProtection="1">
      <alignment horizontal="center"/>
    </xf>
    <xf numFmtId="0" fontId="83" fillId="0" borderId="5" xfId="0" applyFont="1" applyFill="1" applyBorder="1" applyAlignment="1" applyProtection="1">
      <alignment horizontal="left"/>
    </xf>
    <xf numFmtId="0" fontId="83" fillId="0" borderId="5" xfId="0" applyFont="1" applyFill="1" applyBorder="1" applyAlignment="1" applyProtection="1">
      <alignment horizontal="center"/>
    </xf>
    <xf numFmtId="0" fontId="19" fillId="0" borderId="155" xfId="0" applyFont="1" applyFill="1" applyBorder="1" applyAlignment="1" applyProtection="1">
      <alignment horizontal="center"/>
    </xf>
    <xf numFmtId="2" fontId="19" fillId="0" borderId="72" xfId="0" applyNumberFormat="1" applyFont="1" applyFill="1" applyBorder="1" applyAlignment="1" applyProtection="1">
      <alignment horizontal="center"/>
    </xf>
    <xf numFmtId="2" fontId="11" fillId="0" borderId="104" xfId="0" applyNumberFormat="1" applyFont="1" applyFill="1" applyBorder="1" applyAlignment="1" applyProtection="1">
      <alignment horizontal="center"/>
    </xf>
    <xf numFmtId="1" fontId="11" fillId="11" borderId="71" xfId="0" applyNumberFormat="1" applyFont="1" applyFill="1" applyBorder="1" applyAlignment="1" applyProtection="1">
      <alignment horizontal="center"/>
      <protection locked="0"/>
    </xf>
    <xf numFmtId="2" fontId="11" fillId="11" borderId="73" xfId="0" applyNumberFormat="1" applyFont="1" applyFill="1" applyBorder="1" applyAlignment="1" applyProtection="1">
      <alignment horizontal="center"/>
    </xf>
    <xf numFmtId="0" fontId="19" fillId="0" borderId="129" xfId="0" applyFont="1" applyFill="1" applyBorder="1" applyAlignment="1" applyProtection="1">
      <alignment horizontal="center"/>
    </xf>
    <xf numFmtId="2" fontId="19" fillId="0" borderId="22" xfId="0" applyNumberFormat="1" applyFont="1" applyFill="1" applyBorder="1" applyAlignment="1" applyProtection="1">
      <alignment horizontal="center"/>
    </xf>
    <xf numFmtId="2" fontId="11" fillId="0" borderId="23" xfId="0" applyNumberFormat="1" applyFont="1" applyFill="1" applyBorder="1" applyAlignment="1" applyProtection="1">
      <alignment horizontal="center"/>
    </xf>
    <xf numFmtId="1" fontId="11" fillId="11" borderId="41" xfId="0" applyNumberFormat="1" applyFont="1" applyFill="1" applyBorder="1" applyAlignment="1" applyProtection="1">
      <alignment horizontal="center"/>
      <protection locked="0"/>
    </xf>
    <xf numFmtId="2" fontId="11" fillId="11" borderId="42" xfId="0" applyNumberFormat="1" applyFont="1" applyFill="1" applyBorder="1" applyAlignment="1" applyProtection="1">
      <alignment horizontal="center"/>
    </xf>
    <xf numFmtId="2" fontId="22" fillId="0" borderId="72" xfId="0" applyNumberFormat="1" applyFont="1" applyFill="1" applyBorder="1" applyAlignment="1" applyProtection="1">
      <alignment horizontal="center"/>
    </xf>
    <xf numFmtId="2" fontId="22" fillId="0" borderId="22" xfId="0" applyNumberFormat="1" applyFont="1" applyFill="1" applyBorder="1" applyAlignment="1" applyProtection="1">
      <alignment horizontal="center"/>
    </xf>
    <xf numFmtId="1" fontId="83" fillId="0" borderId="5" xfId="2" applyNumberFormat="1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5" fillId="3" borderId="0" xfId="0" applyNumberFormat="1" applyFont="1" applyFill="1" applyProtection="1">
      <protection locked="0"/>
    </xf>
    <xf numFmtId="0" fontId="4" fillId="3" borderId="0" xfId="0" applyFont="1" applyFill="1" applyProtection="1"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49" fontId="5" fillId="3" borderId="0" xfId="0" applyNumberFormat="1" applyFont="1" applyFill="1" applyBorder="1" applyAlignment="1" applyProtection="1">
      <alignment horizontal="left" wrapText="1"/>
      <protection locked="0"/>
    </xf>
    <xf numFmtId="0" fontId="28" fillId="11" borderId="0" xfId="0" applyFont="1" applyFill="1" applyBorder="1" applyAlignment="1" applyProtection="1">
      <alignment horizontal="left" vertical="top" wrapText="1"/>
    </xf>
    <xf numFmtId="0" fontId="18" fillId="11" borderId="9" xfId="0" applyFont="1" applyFill="1" applyBorder="1" applyAlignment="1" applyProtection="1">
      <alignment horizontal="left" vertical="center" wrapText="1"/>
    </xf>
    <xf numFmtId="0" fontId="35" fillId="11" borderId="9" xfId="0" applyFont="1" applyFill="1" applyBorder="1" applyAlignment="1" applyProtection="1">
      <alignment horizontal="left" vertical="center" wrapText="1"/>
    </xf>
    <xf numFmtId="0" fontId="35" fillId="11" borderId="16" xfId="0" applyFont="1" applyFill="1" applyBorder="1" applyAlignment="1" applyProtection="1">
      <alignment horizontal="left" vertical="center" wrapText="1"/>
    </xf>
    <xf numFmtId="0" fontId="53" fillId="11" borderId="66" xfId="0" applyFont="1" applyFill="1" applyBorder="1" applyAlignment="1" applyProtection="1">
      <alignment horizontal="left"/>
    </xf>
    <xf numFmtId="0" fontId="53" fillId="11" borderId="18" xfId="0" applyFont="1" applyFill="1" applyBorder="1" applyAlignment="1" applyProtection="1">
      <alignment horizontal="left"/>
    </xf>
    <xf numFmtId="0" fontId="46" fillId="7" borderId="0" xfId="0" applyFont="1" applyFill="1" applyBorder="1" applyAlignment="1" applyProtection="1">
      <alignment horizontal="left"/>
    </xf>
    <xf numFmtId="0" fontId="12" fillId="6" borderId="47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66" fillId="0" borderId="44" xfId="0" applyFont="1" applyFill="1" applyBorder="1" applyAlignment="1" applyProtection="1">
      <alignment horizontal="left"/>
    </xf>
    <xf numFmtId="0" fontId="70" fillId="0" borderId="105" xfId="0" applyFont="1" applyBorder="1" applyAlignment="1" applyProtection="1"/>
    <xf numFmtId="0" fontId="66" fillId="0" borderId="22" xfId="0" applyFont="1" applyFill="1" applyBorder="1" applyAlignment="1" applyProtection="1">
      <alignment horizontal="left"/>
    </xf>
    <xf numFmtId="0" fontId="70" fillId="0" borderId="22" xfId="0" applyFont="1" applyBorder="1" applyAlignment="1" applyProtection="1"/>
    <xf numFmtId="0" fontId="14" fillId="6" borderId="72" xfId="0" applyFont="1" applyFill="1" applyBorder="1" applyAlignment="1" applyProtection="1">
      <alignment horizontal="left"/>
    </xf>
    <xf numFmtId="0" fontId="70" fillId="0" borderId="44" xfId="0" applyFont="1" applyBorder="1" applyAlignment="1" applyProtection="1"/>
    <xf numFmtId="0" fontId="66" fillId="3" borderId="0" xfId="0" applyFont="1" applyFill="1" applyBorder="1" applyAlignment="1" applyProtection="1">
      <alignment horizontal="center"/>
    </xf>
    <xf numFmtId="0" fontId="14" fillId="6" borderId="1" xfId="0" applyFont="1" applyFill="1" applyBorder="1" applyAlignment="1" applyProtection="1">
      <alignment horizontal="left" wrapText="1"/>
    </xf>
    <xf numFmtId="0" fontId="14" fillId="6" borderId="1" xfId="0" applyFont="1" applyFill="1" applyBorder="1" applyAlignment="1" applyProtection="1">
      <alignment horizontal="center" wrapText="1"/>
    </xf>
    <xf numFmtId="0" fontId="52" fillId="6" borderId="0" xfId="0" applyFont="1" applyFill="1" applyBorder="1" applyAlignment="1" applyProtection="1">
      <alignment horizontal="center" vertical="center"/>
    </xf>
    <xf numFmtId="0" fontId="46" fillId="7" borderId="14" xfId="0" applyFont="1" applyFill="1" applyBorder="1" applyAlignment="1" applyProtection="1">
      <alignment horizontal="center"/>
    </xf>
    <xf numFmtId="0" fontId="46" fillId="7" borderId="0" xfId="0" applyFont="1" applyFill="1" applyBorder="1" applyAlignment="1" applyProtection="1">
      <alignment horizontal="center"/>
    </xf>
    <xf numFmtId="0" fontId="47" fillId="3" borderId="109" xfId="0" applyFont="1" applyFill="1" applyBorder="1" applyAlignment="1" applyProtection="1">
      <alignment horizontal="center" vertical="center"/>
    </xf>
    <xf numFmtId="0" fontId="47" fillId="3" borderId="33" xfId="0" applyFont="1" applyFill="1" applyBorder="1" applyAlignment="1" applyProtection="1">
      <alignment horizontal="center" vertical="center"/>
    </xf>
    <xf numFmtId="0" fontId="47" fillId="3" borderId="34" xfId="0" applyFont="1" applyFill="1" applyBorder="1" applyAlignment="1" applyProtection="1">
      <alignment horizontal="center" vertical="center"/>
    </xf>
    <xf numFmtId="0" fontId="47" fillId="3" borderId="103" xfId="0" applyFont="1" applyFill="1" applyBorder="1" applyAlignment="1" applyProtection="1">
      <alignment horizontal="center" vertical="center"/>
    </xf>
    <xf numFmtId="0" fontId="47" fillId="3" borderId="32" xfId="0" applyFont="1" applyFill="1" applyBorder="1" applyAlignment="1" applyProtection="1">
      <alignment horizontal="center" vertical="center"/>
    </xf>
    <xf numFmtId="0" fontId="48" fillId="3" borderId="35" xfId="0" applyFont="1" applyFill="1" applyBorder="1" applyAlignment="1" applyProtection="1">
      <alignment horizontal="center" vertical="center"/>
    </xf>
    <xf numFmtId="0" fontId="48" fillId="3" borderId="36" xfId="0" applyFont="1" applyFill="1" applyBorder="1" applyAlignment="1" applyProtection="1">
      <alignment horizontal="center" vertical="center"/>
    </xf>
    <xf numFmtId="0" fontId="48" fillId="3" borderId="37" xfId="0" applyFont="1" applyFill="1" applyBorder="1" applyAlignment="1" applyProtection="1">
      <alignment horizontal="center" vertical="center"/>
    </xf>
    <xf numFmtId="0" fontId="48" fillId="3" borderId="35" xfId="0" applyFont="1" applyFill="1" applyBorder="1" applyAlignment="1" applyProtection="1">
      <alignment horizontal="center" vertical="center" wrapText="1"/>
    </xf>
    <xf numFmtId="0" fontId="48" fillId="3" borderId="38" xfId="0" applyFont="1" applyFill="1" applyBorder="1" applyAlignment="1" applyProtection="1">
      <alignment horizontal="center" vertical="center" wrapText="1"/>
    </xf>
    <xf numFmtId="0" fontId="48" fillId="3" borderId="36" xfId="0" applyFont="1" applyFill="1" applyBorder="1" applyAlignment="1" applyProtection="1">
      <alignment horizontal="center" vertical="center" wrapText="1"/>
    </xf>
    <xf numFmtId="0" fontId="48" fillId="3" borderId="37" xfId="0" applyFont="1" applyFill="1" applyBorder="1" applyAlignment="1" applyProtection="1">
      <alignment horizontal="center" vertical="center" wrapText="1"/>
    </xf>
    <xf numFmtId="0" fontId="57" fillId="0" borderId="56" xfId="0" applyFont="1" applyFill="1" applyBorder="1" applyAlignment="1" applyProtection="1">
      <alignment horizontal="right" vertical="center" wrapText="1"/>
    </xf>
    <xf numFmtId="0" fontId="57" fillId="0" borderId="58" xfId="0" applyFont="1" applyFill="1" applyBorder="1" applyAlignment="1" applyProtection="1">
      <alignment horizontal="right" vertical="center" wrapText="1"/>
    </xf>
    <xf numFmtId="0" fontId="59" fillId="6" borderId="0" xfId="0" applyFont="1" applyFill="1" applyBorder="1" applyAlignment="1" applyProtection="1">
      <alignment horizontal="center" vertical="center"/>
    </xf>
    <xf numFmtId="0" fontId="59" fillId="3" borderId="46" xfId="0" applyFont="1" applyFill="1" applyBorder="1" applyAlignment="1" applyProtection="1">
      <alignment horizontal="center" vertical="center"/>
    </xf>
    <xf numFmtId="0" fontId="59" fillId="3" borderId="47" xfId="0" applyFont="1" applyFill="1" applyBorder="1" applyAlignment="1" applyProtection="1">
      <alignment horizontal="center" vertical="center"/>
    </xf>
    <xf numFmtId="0" fontId="59" fillId="3" borderId="48" xfId="0" applyFont="1" applyFill="1" applyBorder="1" applyAlignment="1" applyProtection="1">
      <alignment horizontal="center" vertical="center"/>
    </xf>
    <xf numFmtId="0" fontId="59" fillId="3" borderId="39" xfId="0" applyFont="1" applyFill="1" applyBorder="1" applyAlignment="1" applyProtection="1">
      <alignment horizontal="center" vertical="center"/>
    </xf>
    <xf numFmtId="0" fontId="59" fillId="3" borderId="0" xfId="0" applyFont="1" applyFill="1" applyBorder="1" applyAlignment="1" applyProtection="1">
      <alignment horizontal="center" vertical="center"/>
    </xf>
    <xf numFmtId="0" fontId="59" fillId="3" borderId="40" xfId="0" applyFont="1" applyFill="1" applyBorder="1" applyAlignment="1" applyProtection="1">
      <alignment horizontal="center" vertical="center"/>
    </xf>
    <xf numFmtId="0" fontId="74" fillId="0" borderId="120" xfId="0" applyFont="1" applyFill="1" applyBorder="1" applyAlignment="1" applyProtection="1">
      <alignment horizontal="center" vertical="center" wrapText="1"/>
      <protection locked="0"/>
    </xf>
    <xf numFmtId="0" fontId="74" fillId="0" borderId="75" xfId="0" applyFont="1" applyFill="1" applyBorder="1" applyAlignment="1" applyProtection="1">
      <alignment horizontal="center" vertical="center" wrapText="1"/>
      <protection locked="0"/>
    </xf>
    <xf numFmtId="0" fontId="74" fillId="0" borderId="76" xfId="0" applyFont="1" applyFill="1" applyBorder="1" applyAlignment="1" applyProtection="1">
      <alignment horizontal="center" vertical="center" wrapText="1"/>
      <protection locked="0"/>
    </xf>
    <xf numFmtId="0" fontId="57" fillId="0" borderId="119" xfId="0" applyFont="1" applyFill="1" applyBorder="1" applyAlignment="1" applyProtection="1">
      <alignment horizontal="right" vertical="center" wrapText="1"/>
    </xf>
    <xf numFmtId="0" fontId="57" fillId="0" borderId="111" xfId="0" applyFont="1" applyFill="1" applyBorder="1" applyAlignment="1" applyProtection="1">
      <alignment horizontal="right" vertical="center" wrapText="1"/>
    </xf>
    <xf numFmtId="0" fontId="56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58" xfId="0" applyBorder="1" applyAlignment="1" applyProtection="1">
      <alignment horizontal="center" wrapText="1"/>
      <protection locked="0"/>
    </xf>
    <xf numFmtId="0" fontId="57" fillId="0" borderId="74" xfId="0" applyFont="1" applyFill="1" applyBorder="1" applyAlignment="1" applyProtection="1">
      <alignment horizontal="center" wrapText="1"/>
    </xf>
    <xf numFmtId="0" fontId="70" fillId="0" borderId="75" xfId="0" applyFont="1" applyBorder="1" applyAlignment="1" applyProtection="1">
      <alignment wrapText="1"/>
    </xf>
    <xf numFmtId="0" fontId="70" fillId="0" borderId="76" xfId="0" applyFont="1" applyBorder="1" applyAlignment="1" applyProtection="1">
      <alignment wrapText="1"/>
    </xf>
    <xf numFmtId="0" fontId="55" fillId="6" borderId="79" xfId="0" applyFont="1" applyFill="1" applyBorder="1" applyAlignment="1" applyProtection="1">
      <alignment horizontal="center" vertical="center" wrapText="1"/>
    </xf>
    <xf numFmtId="0" fontId="55" fillId="6" borderId="12" xfId="0" applyFont="1" applyFill="1" applyBorder="1" applyAlignment="1" applyProtection="1">
      <alignment horizontal="center" vertical="center" wrapText="1"/>
    </xf>
    <xf numFmtId="0" fontId="55" fillId="7" borderId="13" xfId="0" applyFont="1" applyFill="1" applyBorder="1" applyAlignment="1" applyProtection="1">
      <alignment horizontal="center" vertical="center" wrapText="1"/>
    </xf>
    <xf numFmtId="0" fontId="55" fillId="7" borderId="16" xfId="0" applyFont="1" applyFill="1" applyBorder="1" applyAlignment="1" applyProtection="1">
      <alignment horizontal="center" vertical="center" wrapText="1"/>
    </xf>
    <xf numFmtId="0" fontId="55" fillId="6" borderId="12" xfId="0" applyFont="1" applyFill="1" applyBorder="1" applyAlignment="1" applyProtection="1">
      <alignment vertical="center" wrapText="1"/>
    </xf>
    <xf numFmtId="0" fontId="55" fillId="6" borderId="1" xfId="0" applyFont="1" applyFill="1" applyBorder="1" applyAlignment="1" applyProtection="1">
      <alignment vertical="center" wrapText="1"/>
    </xf>
    <xf numFmtId="0" fontId="55" fillId="8" borderId="12" xfId="0" applyFont="1" applyFill="1" applyBorder="1" applyAlignment="1" applyProtection="1">
      <alignment horizontal="center" vertical="center" wrapText="1"/>
    </xf>
    <xf numFmtId="0" fontId="55" fillId="8" borderId="1" xfId="0" applyFont="1" applyFill="1" applyBorder="1" applyAlignment="1" applyProtection="1">
      <alignment horizontal="center" vertical="center" wrapText="1"/>
    </xf>
    <xf numFmtId="0" fontId="55" fillId="6" borderId="1" xfId="0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 applyProtection="1">
      <alignment vertical="center" wrapText="1"/>
    </xf>
    <xf numFmtId="0" fontId="14" fillId="6" borderId="1" xfId="0" applyFont="1" applyFill="1" applyBorder="1" applyAlignment="1" applyProtection="1">
      <alignment vertical="center" wrapText="1"/>
    </xf>
    <xf numFmtId="0" fontId="4" fillId="3" borderId="0" xfId="3" applyFont="1" applyFill="1" applyBorder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center"/>
      <protection locked="0"/>
    </xf>
    <xf numFmtId="49" fontId="5" fillId="13" borderId="84" xfId="0" applyNumberFormat="1" applyFont="1" applyFill="1" applyBorder="1" applyAlignment="1" applyProtection="1">
      <alignment horizontal="center"/>
      <protection locked="0"/>
    </xf>
    <xf numFmtId="49" fontId="5" fillId="13" borderId="21" xfId="0" applyNumberFormat="1" applyFont="1" applyFill="1" applyBorder="1" applyAlignment="1" applyProtection="1">
      <alignment horizontal="center"/>
      <protection locked="0"/>
    </xf>
    <xf numFmtId="49" fontId="5" fillId="13" borderId="85" xfId="0" applyNumberFormat="1" applyFont="1" applyFill="1" applyBorder="1" applyAlignment="1" applyProtection="1">
      <alignment horizontal="center"/>
      <protection locked="0"/>
    </xf>
    <xf numFmtId="49" fontId="9" fillId="13" borderId="84" xfId="4" applyNumberFormat="1" applyFill="1" applyBorder="1" applyAlignment="1" applyProtection="1">
      <alignment horizontal="center"/>
      <protection locked="0"/>
    </xf>
    <xf numFmtId="49" fontId="9" fillId="13" borderId="21" xfId="4" applyNumberFormat="1" applyFill="1" applyBorder="1" applyAlignment="1" applyProtection="1">
      <alignment horizontal="center"/>
      <protection locked="0"/>
    </xf>
    <xf numFmtId="49" fontId="9" fillId="13" borderId="85" xfId="4" applyNumberFormat="1" applyFill="1" applyBorder="1" applyAlignment="1" applyProtection="1">
      <alignment horizontal="center"/>
      <protection locked="0"/>
    </xf>
    <xf numFmtId="14" fontId="5" fillId="3" borderId="86" xfId="3" applyNumberFormat="1" applyFont="1" applyFill="1" applyBorder="1" applyAlignment="1" applyProtection="1">
      <alignment horizontal="center"/>
      <protection locked="0"/>
    </xf>
    <xf numFmtId="14" fontId="5" fillId="3" borderId="87" xfId="3" applyNumberFormat="1" applyFont="1" applyFill="1" applyBorder="1" applyAlignment="1" applyProtection="1">
      <alignment horizontal="center"/>
      <protection locked="0"/>
    </xf>
    <xf numFmtId="14" fontId="5" fillId="3" borderId="88" xfId="3" applyNumberFormat="1" applyFont="1" applyFill="1" applyBorder="1" applyAlignment="1" applyProtection="1">
      <alignment horizontal="center"/>
      <protection locked="0"/>
    </xf>
    <xf numFmtId="0" fontId="0" fillId="3" borderId="99" xfId="0" applyFill="1" applyBorder="1" applyAlignment="1" applyProtection="1">
      <alignment horizontal="center"/>
      <protection locked="0"/>
    </xf>
    <xf numFmtId="0" fontId="0" fillId="3" borderId="128" xfId="0" applyFill="1" applyBorder="1" applyAlignment="1" applyProtection="1">
      <alignment horizontal="center"/>
      <protection locked="0"/>
    </xf>
    <xf numFmtId="49" fontId="5" fillId="3" borderId="84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85" xfId="0" applyNumberFormat="1" applyFont="1" applyFill="1" applyBorder="1" applyAlignment="1" applyProtection="1">
      <alignment horizontal="center"/>
      <protection locked="0"/>
    </xf>
    <xf numFmtId="14" fontId="5" fillId="3" borderId="81" xfId="3" applyNumberFormat="1" applyFont="1" applyFill="1" applyBorder="1" applyAlignment="1" applyProtection="1">
      <alignment horizontal="center"/>
      <protection locked="0"/>
    </xf>
    <xf numFmtId="14" fontId="5" fillId="3" borderId="82" xfId="3" applyNumberFormat="1" applyFont="1" applyFill="1" applyBorder="1" applyAlignment="1" applyProtection="1">
      <alignment horizontal="center"/>
      <protection locked="0"/>
    </xf>
    <xf numFmtId="14" fontId="5" fillId="3" borderId="83" xfId="3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</xf>
  </cellXfs>
  <cellStyles count="5">
    <cellStyle name="Normal 2" xfId="3"/>
    <cellStyle name="Normal_SanApySutLPKiek" xfId="2"/>
    <cellStyle name="Гиперссылка" xfId="4" builtinId="8"/>
    <cellStyle name="Обычный" xfId="0" builtinId="0"/>
    <cellStyle name="Обычный_Лист2" xfId="1"/>
  </cellStyles>
  <dxfs count="0"/>
  <tableStyles count="0" defaultTableStyle="TableStyleMedium2" defaultPivotStyle="PivotStyleLight16"/>
  <colors>
    <mruColors>
      <color rgb="FFFBD6B7"/>
      <color rgb="FFFAC090"/>
      <color rgb="FFF24F00"/>
      <color rgb="FF7D6E66"/>
      <color rgb="FFB4A8A2"/>
      <color rgb="FFFEFADA"/>
      <color rgb="FFFDEADB"/>
      <color rgb="FFFEE7E6"/>
      <color rgb="FFF27D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hyperlink" Target="mailto:zakaz@bcoat.ru?subject=&#1058;&#1088;&#1077;&#1073;&#1091;&#1102;%20KROY" TargetMode="External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7363</xdr:colOff>
      <xdr:row>0</xdr:row>
      <xdr:rowOff>0</xdr:rowOff>
    </xdr:from>
    <xdr:to>
      <xdr:col>3</xdr:col>
      <xdr:colOff>13138</xdr:colOff>
      <xdr:row>5</xdr:row>
      <xdr:rowOff>243053</xdr:rowOff>
    </xdr:to>
    <xdr:cxnSp macro="">
      <xdr:nvCxnSpPr>
        <xdr:cNvPr id="5" name="Прямая соединительная линия 4"/>
        <xdr:cNvCxnSpPr/>
      </xdr:nvCxnSpPr>
      <xdr:spPr>
        <a:xfrm rot="16200000" flipH="1">
          <a:off x="1216380" y="560470"/>
          <a:ext cx="1111991" cy="5775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849504</xdr:colOff>
      <xdr:row>0</xdr:row>
      <xdr:rowOff>0</xdr:rowOff>
    </xdr:from>
    <xdr:to>
      <xdr:col>5</xdr:col>
      <xdr:colOff>855279</xdr:colOff>
      <xdr:row>5</xdr:row>
      <xdr:rowOff>237799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5992346" y="564741"/>
          <a:ext cx="1121516" cy="0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7363</xdr:colOff>
      <xdr:row>0</xdr:row>
      <xdr:rowOff>0</xdr:rowOff>
    </xdr:from>
    <xdr:to>
      <xdr:col>3</xdr:col>
      <xdr:colOff>13138</xdr:colOff>
      <xdr:row>5</xdr:row>
      <xdr:rowOff>243053</xdr:rowOff>
    </xdr:to>
    <xdr:cxnSp macro="">
      <xdr:nvCxnSpPr>
        <xdr:cNvPr id="22" name="Прямая соединительная линия 21"/>
        <xdr:cNvCxnSpPr/>
      </xdr:nvCxnSpPr>
      <xdr:spPr>
        <a:xfrm rot="16200000" flipH="1">
          <a:off x="1216380" y="560470"/>
          <a:ext cx="1111991" cy="5775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828579</xdr:colOff>
      <xdr:row>0</xdr:row>
      <xdr:rowOff>0</xdr:rowOff>
    </xdr:from>
    <xdr:to>
      <xdr:col>5</xdr:col>
      <xdr:colOff>828579</xdr:colOff>
      <xdr:row>6</xdr:row>
      <xdr:rowOff>87274</xdr:rowOff>
    </xdr:to>
    <xdr:cxnSp macro="">
      <xdr:nvCxnSpPr>
        <xdr:cNvPr id="23" name="Прямая соединительная линия 22"/>
        <xdr:cNvCxnSpPr/>
      </xdr:nvCxnSpPr>
      <xdr:spPr>
        <a:xfrm rot="16200000" flipH="1">
          <a:off x="5992346" y="650466"/>
          <a:ext cx="1121516" cy="0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911038</xdr:colOff>
      <xdr:row>0</xdr:row>
      <xdr:rowOff>0</xdr:rowOff>
    </xdr:from>
    <xdr:to>
      <xdr:col>6</xdr:col>
      <xdr:colOff>846604</xdr:colOff>
      <xdr:row>6</xdr:row>
      <xdr:rowOff>210405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567" y="0"/>
          <a:ext cx="5941919" cy="131978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29689</xdr:colOff>
      <xdr:row>8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1559" cy="1747630"/>
        </a:xfrm>
        <a:prstGeom prst="rect">
          <a:avLst/>
        </a:prstGeom>
      </xdr:spPr>
    </xdr:pic>
    <xdr:clientData/>
  </xdr:twoCellAnchor>
  <xdr:twoCellAnchor editAs="oneCell">
    <xdr:from>
      <xdr:col>2</xdr:col>
      <xdr:colOff>340321</xdr:colOff>
      <xdr:row>28</xdr:row>
      <xdr:rowOff>7617</xdr:rowOff>
    </xdr:from>
    <xdr:to>
      <xdr:col>2</xdr:col>
      <xdr:colOff>952500</xdr:colOff>
      <xdr:row>29</xdr:row>
      <xdr:rowOff>4552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50" y="5274382"/>
          <a:ext cx="612179" cy="176229"/>
        </a:xfrm>
        <a:prstGeom prst="rect">
          <a:avLst/>
        </a:prstGeom>
      </xdr:spPr>
    </xdr:pic>
    <xdr:clientData/>
  </xdr:twoCellAnchor>
  <xdr:twoCellAnchor editAs="oneCell">
    <xdr:from>
      <xdr:col>2</xdr:col>
      <xdr:colOff>161538</xdr:colOff>
      <xdr:row>28</xdr:row>
      <xdr:rowOff>7560</xdr:rowOff>
    </xdr:from>
    <xdr:to>
      <xdr:col>2</xdr:col>
      <xdr:colOff>328446</xdr:colOff>
      <xdr:row>28</xdr:row>
      <xdr:rowOff>176966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67" y="5274325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340321</xdr:colOff>
      <xdr:row>144</xdr:row>
      <xdr:rowOff>35667</xdr:rowOff>
    </xdr:from>
    <xdr:to>
      <xdr:col>3</xdr:col>
      <xdr:colOff>8137</xdr:colOff>
      <xdr:row>145</xdr:row>
      <xdr:rowOff>38171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50" y="26548785"/>
          <a:ext cx="631522" cy="181798"/>
        </a:xfrm>
        <a:prstGeom prst="rect">
          <a:avLst/>
        </a:prstGeom>
      </xdr:spPr>
    </xdr:pic>
    <xdr:clientData/>
  </xdr:twoCellAnchor>
  <xdr:twoCellAnchor editAs="oneCell">
    <xdr:from>
      <xdr:col>2</xdr:col>
      <xdr:colOff>161538</xdr:colOff>
      <xdr:row>144</xdr:row>
      <xdr:rowOff>29972</xdr:rowOff>
    </xdr:from>
    <xdr:to>
      <xdr:col>2</xdr:col>
      <xdr:colOff>328446</xdr:colOff>
      <xdr:row>145</xdr:row>
      <xdr:rowOff>20085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67" y="26543090"/>
          <a:ext cx="166908" cy="169407"/>
        </a:xfrm>
        <a:prstGeom prst="rect">
          <a:avLst/>
        </a:prstGeom>
      </xdr:spPr>
    </xdr:pic>
    <xdr:clientData/>
  </xdr:twoCellAnchor>
  <xdr:twoCellAnchor editAs="oneCell">
    <xdr:from>
      <xdr:col>2</xdr:col>
      <xdr:colOff>397125</xdr:colOff>
      <xdr:row>79</xdr:row>
      <xdr:rowOff>22492</xdr:rowOff>
    </xdr:from>
    <xdr:to>
      <xdr:col>3</xdr:col>
      <xdr:colOff>0</xdr:colOff>
      <xdr:row>80</xdr:row>
      <xdr:rowOff>6301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654" y="14399639"/>
          <a:ext cx="566581" cy="163104"/>
        </a:xfrm>
        <a:prstGeom prst="rect">
          <a:avLst/>
        </a:prstGeom>
      </xdr:spPr>
    </xdr:pic>
    <xdr:clientData/>
  </xdr:twoCellAnchor>
  <xdr:twoCellAnchor editAs="oneCell">
    <xdr:from>
      <xdr:col>2</xdr:col>
      <xdr:colOff>207136</xdr:colOff>
      <xdr:row>79</xdr:row>
      <xdr:rowOff>20515</xdr:rowOff>
    </xdr:from>
    <xdr:to>
      <xdr:col>2</xdr:col>
      <xdr:colOff>374044</xdr:colOff>
      <xdr:row>80</xdr:row>
      <xdr:rowOff>10626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665" y="14397662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359026</xdr:colOff>
      <xdr:row>124</xdr:row>
      <xdr:rowOff>23005</xdr:rowOff>
    </xdr:from>
    <xdr:to>
      <xdr:col>3</xdr:col>
      <xdr:colOff>22412</xdr:colOff>
      <xdr:row>125</xdr:row>
      <xdr:rowOff>24233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55" y="23286417"/>
          <a:ext cx="627092" cy="180522"/>
        </a:xfrm>
        <a:prstGeom prst="rect">
          <a:avLst/>
        </a:prstGeom>
      </xdr:spPr>
    </xdr:pic>
    <xdr:clientData/>
  </xdr:twoCellAnchor>
  <xdr:twoCellAnchor editAs="oneCell">
    <xdr:from>
      <xdr:col>2</xdr:col>
      <xdr:colOff>180243</xdr:colOff>
      <xdr:row>124</xdr:row>
      <xdr:rowOff>16034</xdr:rowOff>
    </xdr:from>
    <xdr:to>
      <xdr:col>2</xdr:col>
      <xdr:colOff>347151</xdr:colOff>
      <xdr:row>125</xdr:row>
      <xdr:rowOff>6146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72" y="23279446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403849</xdr:colOff>
      <xdr:row>175</xdr:row>
      <xdr:rowOff>40422</xdr:rowOff>
    </xdr:from>
    <xdr:to>
      <xdr:col>3</xdr:col>
      <xdr:colOff>6724</xdr:colOff>
      <xdr:row>176</xdr:row>
      <xdr:rowOff>24232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378" y="30173040"/>
          <a:ext cx="566581" cy="163104"/>
        </a:xfrm>
        <a:prstGeom prst="rect">
          <a:avLst/>
        </a:prstGeom>
      </xdr:spPr>
    </xdr:pic>
    <xdr:clientData/>
  </xdr:twoCellAnchor>
  <xdr:twoCellAnchor editAs="oneCell">
    <xdr:from>
      <xdr:col>2</xdr:col>
      <xdr:colOff>213860</xdr:colOff>
      <xdr:row>175</xdr:row>
      <xdr:rowOff>27239</xdr:rowOff>
    </xdr:from>
    <xdr:to>
      <xdr:col>2</xdr:col>
      <xdr:colOff>380768</xdr:colOff>
      <xdr:row>176</xdr:row>
      <xdr:rowOff>17351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389" y="30159857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410573</xdr:colOff>
      <xdr:row>182</xdr:row>
      <xdr:rowOff>47145</xdr:rowOff>
    </xdr:from>
    <xdr:to>
      <xdr:col>3</xdr:col>
      <xdr:colOff>13448</xdr:colOff>
      <xdr:row>183</xdr:row>
      <xdr:rowOff>30955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02" y="31412410"/>
          <a:ext cx="566581" cy="163104"/>
        </a:xfrm>
        <a:prstGeom prst="rect">
          <a:avLst/>
        </a:prstGeom>
      </xdr:spPr>
    </xdr:pic>
    <xdr:clientData/>
  </xdr:twoCellAnchor>
  <xdr:twoCellAnchor editAs="oneCell">
    <xdr:from>
      <xdr:col>2</xdr:col>
      <xdr:colOff>220584</xdr:colOff>
      <xdr:row>182</xdr:row>
      <xdr:rowOff>33962</xdr:rowOff>
    </xdr:from>
    <xdr:to>
      <xdr:col>2</xdr:col>
      <xdr:colOff>387492</xdr:colOff>
      <xdr:row>183</xdr:row>
      <xdr:rowOff>24074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113" y="31399227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410573</xdr:colOff>
      <xdr:row>195</xdr:row>
      <xdr:rowOff>47145</xdr:rowOff>
    </xdr:from>
    <xdr:to>
      <xdr:col>3</xdr:col>
      <xdr:colOff>13448</xdr:colOff>
      <xdr:row>196</xdr:row>
      <xdr:rowOff>30956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02" y="33541527"/>
          <a:ext cx="566581" cy="163105"/>
        </a:xfrm>
        <a:prstGeom prst="rect">
          <a:avLst/>
        </a:prstGeom>
      </xdr:spPr>
    </xdr:pic>
    <xdr:clientData/>
  </xdr:twoCellAnchor>
  <xdr:twoCellAnchor editAs="oneCell">
    <xdr:from>
      <xdr:col>2</xdr:col>
      <xdr:colOff>220584</xdr:colOff>
      <xdr:row>195</xdr:row>
      <xdr:rowOff>33962</xdr:rowOff>
    </xdr:from>
    <xdr:to>
      <xdr:col>2</xdr:col>
      <xdr:colOff>387492</xdr:colOff>
      <xdr:row>196</xdr:row>
      <xdr:rowOff>24075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113" y="33528344"/>
          <a:ext cx="166908" cy="169407"/>
        </a:xfrm>
        <a:prstGeom prst="rect">
          <a:avLst/>
        </a:prstGeom>
      </xdr:spPr>
    </xdr:pic>
    <xdr:clientData/>
  </xdr:twoCellAnchor>
  <xdr:twoCellAnchor editAs="oneCell">
    <xdr:from>
      <xdr:col>3</xdr:col>
      <xdr:colOff>224555</xdr:colOff>
      <xdr:row>168</xdr:row>
      <xdr:rowOff>51628</xdr:rowOff>
    </xdr:from>
    <xdr:to>
      <xdr:col>3</xdr:col>
      <xdr:colOff>791136</xdr:colOff>
      <xdr:row>169</xdr:row>
      <xdr:rowOff>35438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790" y="28929187"/>
          <a:ext cx="566581" cy="163104"/>
        </a:xfrm>
        <a:prstGeom prst="rect">
          <a:avLst/>
        </a:prstGeom>
      </xdr:spPr>
    </xdr:pic>
    <xdr:clientData/>
  </xdr:twoCellAnchor>
  <xdr:twoCellAnchor editAs="oneCell">
    <xdr:from>
      <xdr:col>3</xdr:col>
      <xdr:colOff>34566</xdr:colOff>
      <xdr:row>168</xdr:row>
      <xdr:rowOff>27239</xdr:rowOff>
    </xdr:from>
    <xdr:to>
      <xdr:col>3</xdr:col>
      <xdr:colOff>201474</xdr:colOff>
      <xdr:row>169</xdr:row>
      <xdr:rowOff>17351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801" y="17497210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340321</xdr:colOff>
      <xdr:row>26</xdr:row>
      <xdr:rowOff>7617</xdr:rowOff>
    </xdr:from>
    <xdr:to>
      <xdr:col>2</xdr:col>
      <xdr:colOff>952500</xdr:colOff>
      <xdr:row>27</xdr:row>
      <xdr:rowOff>4552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50" y="5632970"/>
          <a:ext cx="612179" cy="176229"/>
        </a:xfrm>
        <a:prstGeom prst="rect">
          <a:avLst/>
        </a:prstGeom>
      </xdr:spPr>
    </xdr:pic>
    <xdr:clientData/>
  </xdr:twoCellAnchor>
  <xdr:twoCellAnchor editAs="oneCell">
    <xdr:from>
      <xdr:col>2</xdr:col>
      <xdr:colOff>161538</xdr:colOff>
      <xdr:row>26</xdr:row>
      <xdr:rowOff>7560</xdr:rowOff>
    </xdr:from>
    <xdr:to>
      <xdr:col>2</xdr:col>
      <xdr:colOff>328446</xdr:colOff>
      <xdr:row>26</xdr:row>
      <xdr:rowOff>176966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67" y="5632913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340321</xdr:colOff>
      <xdr:row>142</xdr:row>
      <xdr:rowOff>7617</xdr:rowOff>
    </xdr:from>
    <xdr:to>
      <xdr:col>2</xdr:col>
      <xdr:colOff>952500</xdr:colOff>
      <xdr:row>143</xdr:row>
      <xdr:rowOff>4552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50" y="5274382"/>
          <a:ext cx="612179" cy="176229"/>
        </a:xfrm>
        <a:prstGeom prst="rect">
          <a:avLst/>
        </a:prstGeom>
      </xdr:spPr>
    </xdr:pic>
    <xdr:clientData/>
  </xdr:twoCellAnchor>
  <xdr:twoCellAnchor editAs="oneCell">
    <xdr:from>
      <xdr:col>2</xdr:col>
      <xdr:colOff>161538</xdr:colOff>
      <xdr:row>142</xdr:row>
      <xdr:rowOff>7560</xdr:rowOff>
    </xdr:from>
    <xdr:to>
      <xdr:col>2</xdr:col>
      <xdr:colOff>328446</xdr:colOff>
      <xdr:row>142</xdr:row>
      <xdr:rowOff>176966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67" y="5274325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410573</xdr:colOff>
      <xdr:row>190</xdr:row>
      <xdr:rowOff>47145</xdr:rowOff>
    </xdr:from>
    <xdr:to>
      <xdr:col>3</xdr:col>
      <xdr:colOff>13448</xdr:colOff>
      <xdr:row>191</xdr:row>
      <xdr:rowOff>30955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02" y="31412410"/>
          <a:ext cx="566581" cy="163104"/>
        </a:xfrm>
        <a:prstGeom prst="rect">
          <a:avLst/>
        </a:prstGeom>
      </xdr:spPr>
    </xdr:pic>
    <xdr:clientData/>
  </xdr:twoCellAnchor>
  <xdr:twoCellAnchor editAs="oneCell">
    <xdr:from>
      <xdr:col>2</xdr:col>
      <xdr:colOff>220584</xdr:colOff>
      <xdr:row>190</xdr:row>
      <xdr:rowOff>33962</xdr:rowOff>
    </xdr:from>
    <xdr:to>
      <xdr:col>2</xdr:col>
      <xdr:colOff>387492</xdr:colOff>
      <xdr:row>191</xdr:row>
      <xdr:rowOff>24074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113" y="31399227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362733</xdr:colOff>
      <xdr:row>91</xdr:row>
      <xdr:rowOff>7617</xdr:rowOff>
    </xdr:from>
    <xdr:to>
      <xdr:col>3</xdr:col>
      <xdr:colOff>11206</xdr:colOff>
      <xdr:row>92</xdr:row>
      <xdr:rowOff>4552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858" y="18000342"/>
          <a:ext cx="610498" cy="187435"/>
        </a:xfrm>
        <a:prstGeom prst="rect">
          <a:avLst/>
        </a:prstGeom>
      </xdr:spPr>
    </xdr:pic>
    <xdr:clientData/>
  </xdr:twoCellAnchor>
  <xdr:twoCellAnchor editAs="oneCell">
    <xdr:from>
      <xdr:col>2</xdr:col>
      <xdr:colOff>183950</xdr:colOff>
      <xdr:row>91</xdr:row>
      <xdr:rowOff>7560</xdr:rowOff>
    </xdr:from>
    <xdr:to>
      <xdr:col>2</xdr:col>
      <xdr:colOff>350858</xdr:colOff>
      <xdr:row>91</xdr:row>
      <xdr:rowOff>176966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075" y="18000285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369456</xdr:colOff>
      <xdr:row>95</xdr:row>
      <xdr:rowOff>25546</xdr:rowOff>
    </xdr:from>
    <xdr:to>
      <xdr:col>3</xdr:col>
      <xdr:colOff>17929</xdr:colOff>
      <xdr:row>96</xdr:row>
      <xdr:rowOff>22481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581" y="18780271"/>
          <a:ext cx="610498" cy="187435"/>
        </a:xfrm>
        <a:prstGeom prst="rect">
          <a:avLst/>
        </a:prstGeom>
      </xdr:spPr>
    </xdr:pic>
    <xdr:clientData/>
  </xdr:twoCellAnchor>
  <xdr:twoCellAnchor editAs="oneCell">
    <xdr:from>
      <xdr:col>2</xdr:col>
      <xdr:colOff>190673</xdr:colOff>
      <xdr:row>95</xdr:row>
      <xdr:rowOff>25489</xdr:rowOff>
    </xdr:from>
    <xdr:to>
      <xdr:col>2</xdr:col>
      <xdr:colOff>357581</xdr:colOff>
      <xdr:row>96</xdr:row>
      <xdr:rowOff>4395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98" y="18780214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2</xdr:col>
      <xdr:colOff>376179</xdr:colOff>
      <xdr:row>97</xdr:row>
      <xdr:rowOff>21064</xdr:rowOff>
    </xdr:from>
    <xdr:to>
      <xdr:col>3</xdr:col>
      <xdr:colOff>24652</xdr:colOff>
      <xdr:row>98</xdr:row>
      <xdr:rowOff>17999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04" y="19156789"/>
          <a:ext cx="610498" cy="187435"/>
        </a:xfrm>
        <a:prstGeom prst="rect">
          <a:avLst/>
        </a:prstGeom>
      </xdr:spPr>
    </xdr:pic>
    <xdr:clientData/>
  </xdr:twoCellAnchor>
  <xdr:twoCellAnchor editAs="oneCell">
    <xdr:from>
      <xdr:col>2</xdr:col>
      <xdr:colOff>197396</xdr:colOff>
      <xdr:row>97</xdr:row>
      <xdr:rowOff>21007</xdr:rowOff>
    </xdr:from>
    <xdr:to>
      <xdr:col>2</xdr:col>
      <xdr:colOff>364304</xdr:colOff>
      <xdr:row>97</xdr:row>
      <xdr:rowOff>190413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21" y="19156732"/>
          <a:ext cx="166908" cy="169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14654</xdr:colOff>
      <xdr:row>6</xdr:row>
      <xdr:rowOff>560796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3481" cy="20847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7363</xdr:colOff>
      <xdr:row>2</xdr:row>
      <xdr:rowOff>0</xdr:rowOff>
    </xdr:from>
    <xdr:to>
      <xdr:col>3</xdr:col>
      <xdr:colOff>13138</xdr:colOff>
      <xdr:row>7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16200000" flipH="1">
          <a:off x="1326999" y="556789"/>
          <a:ext cx="1119353" cy="5775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7363</xdr:colOff>
      <xdr:row>2</xdr:row>
      <xdr:rowOff>0</xdr:rowOff>
    </xdr:from>
    <xdr:to>
      <xdr:col>3</xdr:col>
      <xdr:colOff>13138</xdr:colOff>
      <xdr:row>7</xdr:row>
      <xdr:rowOff>0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1326999" y="556789"/>
          <a:ext cx="1119353" cy="5775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3</xdr:col>
      <xdr:colOff>2667000</xdr:colOff>
      <xdr:row>7</xdr:row>
      <xdr:rowOff>170470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983182" cy="1833014"/>
        </a:xfrm>
        <a:prstGeom prst="rect">
          <a:avLst/>
        </a:prstGeom>
      </xdr:spPr>
    </xdr:pic>
    <xdr:clientData/>
  </xdr:twoCellAnchor>
  <xdr:twoCellAnchor editAs="oneCell">
    <xdr:from>
      <xdr:col>7</xdr:col>
      <xdr:colOff>645914</xdr:colOff>
      <xdr:row>5</xdr:row>
      <xdr:rowOff>84031</xdr:rowOff>
    </xdr:from>
    <xdr:to>
      <xdr:col>9</xdr:col>
      <xdr:colOff>27892</xdr:colOff>
      <xdr:row>6</xdr:row>
      <xdr:rowOff>217995</xdr:rowOff>
    </xdr:to>
    <xdr:pic>
      <xdr:nvPicPr>
        <xdr:cNvPr id="37" name="Рисунок 36" descr="Почта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7473" y="1182207"/>
          <a:ext cx="995625" cy="425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152401</xdr:rowOff>
    </xdr:from>
    <xdr:to>
      <xdr:col>4</xdr:col>
      <xdr:colOff>1524001</xdr:colOff>
      <xdr:row>10</xdr:row>
      <xdr:rowOff>181977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6"/>
          <a:ext cx="3286125" cy="1553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G2730"/>
  <sheetViews>
    <sheetView tabSelected="1" topLeftCell="A82" zoomScale="85" zoomScaleNormal="85" zoomScaleSheetLayoutView="100" workbookViewId="0">
      <selection activeCell="D97" sqref="D97"/>
    </sheetView>
  </sheetViews>
  <sheetFormatPr defaultRowHeight="15" x14ac:dyDescent="0.25"/>
  <cols>
    <col min="1" max="1" width="1.28515625" style="2" customWidth="1"/>
    <col min="2" max="2" width="13.7109375" style="433" customWidth="1"/>
    <col min="3" max="3" width="14.42578125" style="259" customWidth="1"/>
    <col min="4" max="4" width="50.42578125" style="258" customWidth="1"/>
    <col min="5" max="6" width="12.5703125" style="259" customWidth="1"/>
    <col min="7" max="7" width="13.42578125" style="259" customWidth="1"/>
    <col min="8" max="8" width="7" style="6" customWidth="1"/>
    <col min="9" max="52" width="19.28515625" style="6" customWidth="1"/>
    <col min="53" max="605" width="9.140625" style="2"/>
    <col min="606" max="16384" width="9.140625" style="7"/>
  </cols>
  <sheetData>
    <row r="1" spans="1:605" ht="12.75" customHeight="1" x14ac:dyDescent="0.25">
      <c r="B1" s="411"/>
      <c r="C1" s="399"/>
      <c r="D1" s="3"/>
      <c r="E1" s="4"/>
      <c r="F1" s="4"/>
      <c r="G1" s="5"/>
    </row>
    <row r="2" spans="1:605" s="2" customFormat="1" ht="35.25" customHeight="1" x14ac:dyDescent="0.25">
      <c r="B2" s="412"/>
      <c r="C2" s="400"/>
      <c r="D2" s="8"/>
      <c r="E2" s="9"/>
      <c r="F2" s="9"/>
      <c r="G2" s="1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605" s="2" customFormat="1" ht="12.75" customHeight="1" x14ac:dyDescent="0.25">
      <c r="B3" s="412"/>
      <c r="C3" s="400"/>
      <c r="D3" s="532"/>
      <c r="E3" s="532"/>
      <c r="F3" s="532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605" s="2" customFormat="1" ht="3" customHeight="1" x14ac:dyDescent="0.25">
      <c r="B4" s="412"/>
      <c r="C4" s="400"/>
      <c r="D4" s="532"/>
      <c r="E4" s="532"/>
      <c r="F4" s="532"/>
      <c r="G4" s="1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605" s="2" customFormat="1" ht="10.5" customHeight="1" x14ac:dyDescent="0.35">
      <c r="B5" s="412"/>
      <c r="C5" s="401"/>
      <c r="D5" s="532"/>
      <c r="E5" s="532"/>
      <c r="F5" s="532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605" s="2" customFormat="1" ht="14.25" customHeight="1" x14ac:dyDescent="0.35">
      <c r="B6" s="412"/>
      <c r="C6" s="401"/>
      <c r="D6" s="13"/>
      <c r="E6" s="14"/>
      <c r="F6" s="14"/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605" s="2" customFormat="1" ht="18.75" customHeight="1" x14ac:dyDescent="0.35">
      <c r="B7" s="412"/>
      <c r="C7" s="401"/>
      <c r="D7" s="13"/>
      <c r="E7" s="14"/>
      <c r="F7" s="14"/>
      <c r="G7" s="1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605" s="2" customFormat="1" ht="29.25" customHeight="1" x14ac:dyDescent="0.25">
      <c r="B8" s="413"/>
      <c r="C8" s="402"/>
      <c r="D8" s="533" t="s">
        <v>356</v>
      </c>
      <c r="E8" s="534"/>
      <c r="F8" s="535"/>
      <c r="G8" s="1">
        <v>0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</row>
    <row r="9" spans="1:605" s="21" customFormat="1" ht="40.5" x14ac:dyDescent="0.25">
      <c r="A9" s="16"/>
      <c r="B9" s="414" t="s">
        <v>123</v>
      </c>
      <c r="C9" s="403" t="s">
        <v>124</v>
      </c>
      <c r="D9" s="17" t="s">
        <v>0</v>
      </c>
      <c r="E9" s="18" t="s">
        <v>11</v>
      </c>
      <c r="F9" s="18" t="s">
        <v>51</v>
      </c>
      <c r="G9" s="19" t="s">
        <v>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</row>
    <row r="10" spans="1:605" s="2" customFormat="1" x14ac:dyDescent="0.25">
      <c r="B10" s="415"/>
      <c r="C10" s="404"/>
      <c r="D10" s="22"/>
      <c r="E10" s="23"/>
      <c r="F10" s="23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605" s="2" customFormat="1" ht="15.75" x14ac:dyDescent="0.25">
      <c r="B11" s="416"/>
      <c r="C11" s="405"/>
      <c r="D11" s="26" t="s">
        <v>110</v>
      </c>
      <c r="E11" s="27"/>
      <c r="F11" s="27"/>
      <c r="G11" s="28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605" s="34" customFormat="1" x14ac:dyDescent="0.25">
      <c r="A12" s="2"/>
      <c r="B12" s="417"/>
      <c r="C12" s="59"/>
      <c r="D12" s="30" t="s">
        <v>109</v>
      </c>
      <c r="E12" s="31"/>
      <c r="F12" s="31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</row>
    <row r="13" spans="1:605" s="2" customFormat="1" x14ac:dyDescent="0.25">
      <c r="B13" s="418"/>
      <c r="C13" s="111"/>
      <c r="D13" s="47" t="s">
        <v>224</v>
      </c>
      <c r="E13" s="48"/>
      <c r="F13" s="48"/>
      <c r="G13" s="49"/>
      <c r="H13" s="43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605" x14ac:dyDescent="0.25">
      <c r="B14" s="110">
        <v>3113243</v>
      </c>
      <c r="C14" s="112">
        <v>3112244</v>
      </c>
      <c r="D14" s="44" t="s">
        <v>226</v>
      </c>
      <c r="E14" s="45" t="s">
        <v>17</v>
      </c>
      <c r="F14" s="45">
        <v>6</v>
      </c>
      <c r="G14" s="46">
        <f>6.5-(6.5*$G$8)</f>
        <v>6.5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2"/>
      <c r="AZ14" s="2"/>
      <c r="WF14" s="7"/>
      <c r="WG14" s="7"/>
    </row>
    <row r="15" spans="1:605" x14ac:dyDescent="0.25">
      <c r="B15" s="110">
        <v>3113245</v>
      </c>
      <c r="C15" s="112">
        <v>3112237</v>
      </c>
      <c r="D15" s="40" t="s">
        <v>226</v>
      </c>
      <c r="E15" s="41" t="s">
        <v>15</v>
      </c>
      <c r="F15" s="41">
        <v>6</v>
      </c>
      <c r="G15" s="42">
        <f>11-(11*$G$8)</f>
        <v>11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2"/>
      <c r="AZ15" s="2"/>
      <c r="WF15" s="7"/>
      <c r="WG15" s="7"/>
    </row>
    <row r="16" spans="1:605" x14ac:dyDescent="0.25">
      <c r="B16" s="110">
        <v>3113245</v>
      </c>
      <c r="C16" s="112">
        <v>3112239</v>
      </c>
      <c r="D16" s="44" t="s">
        <v>227</v>
      </c>
      <c r="E16" s="45" t="s">
        <v>15</v>
      </c>
      <c r="F16" s="45">
        <v>6</v>
      </c>
      <c r="G16" s="46">
        <f>11-(11*$G$8)</f>
        <v>11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2"/>
      <c r="AZ16" s="2"/>
      <c r="WF16" s="7"/>
      <c r="WG16" s="7"/>
    </row>
    <row r="17" spans="1:605" x14ac:dyDescent="0.25">
      <c r="B17" s="110">
        <v>3113245</v>
      </c>
      <c r="C17" s="112">
        <v>3112238</v>
      </c>
      <c r="D17" s="40" t="s">
        <v>228</v>
      </c>
      <c r="E17" s="41" t="s">
        <v>15</v>
      </c>
      <c r="F17" s="41">
        <v>6</v>
      </c>
      <c r="G17" s="42">
        <f>11-(11*$G$8)</f>
        <v>11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2"/>
      <c r="AZ17" s="2"/>
      <c r="WF17" s="7"/>
      <c r="WG17" s="7"/>
    </row>
    <row r="18" spans="1:605" x14ac:dyDescent="0.25">
      <c r="B18" s="110">
        <v>3113247</v>
      </c>
      <c r="C18" s="112">
        <v>3112240</v>
      </c>
      <c r="D18" s="44" t="s">
        <v>226</v>
      </c>
      <c r="E18" s="45" t="s">
        <v>16</v>
      </c>
      <c r="F18" s="45">
        <v>3</v>
      </c>
      <c r="G18" s="46">
        <f>43-(43*$G$8)</f>
        <v>43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2"/>
      <c r="AZ18" s="2"/>
      <c r="WF18" s="7"/>
      <c r="WG18" s="7"/>
    </row>
    <row r="19" spans="1:605" x14ac:dyDescent="0.25">
      <c r="B19" s="110">
        <v>3113247</v>
      </c>
      <c r="C19" s="112">
        <v>3112242</v>
      </c>
      <c r="D19" s="40" t="s">
        <v>227</v>
      </c>
      <c r="E19" s="41" t="s">
        <v>16</v>
      </c>
      <c r="F19" s="41">
        <v>3</v>
      </c>
      <c r="G19" s="42">
        <f>43-(43*$G$8)</f>
        <v>43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2"/>
      <c r="AZ19" s="2"/>
      <c r="WF19" s="7"/>
      <c r="WG19" s="7"/>
    </row>
    <row r="20" spans="1:605" s="2" customFormat="1" x14ac:dyDescent="0.25">
      <c r="B20" s="418"/>
      <c r="C20" s="111"/>
      <c r="D20" s="47" t="s">
        <v>19</v>
      </c>
      <c r="E20" s="48"/>
      <c r="F20" s="48"/>
      <c r="G20" s="49"/>
      <c r="H20" s="4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605" x14ac:dyDescent="0.25">
      <c r="B21" s="110">
        <v>3113243</v>
      </c>
      <c r="C21" s="112">
        <v>3112232</v>
      </c>
      <c r="D21" s="40" t="s">
        <v>18</v>
      </c>
      <c r="E21" s="41" t="s">
        <v>17</v>
      </c>
      <c r="F21" s="41">
        <v>6</v>
      </c>
      <c r="G21" s="42">
        <f>7-(7*$G$8)</f>
        <v>7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2"/>
      <c r="AZ21" s="2"/>
      <c r="WF21" s="7"/>
      <c r="WG21" s="7"/>
    </row>
    <row r="22" spans="1:605" x14ac:dyDescent="0.25">
      <c r="B22" s="110">
        <v>3113245</v>
      </c>
      <c r="C22" s="112">
        <v>3112228</v>
      </c>
      <c r="D22" s="44" t="s">
        <v>120</v>
      </c>
      <c r="E22" s="45" t="s">
        <v>15</v>
      </c>
      <c r="F22" s="45">
        <v>6</v>
      </c>
      <c r="G22" s="46">
        <f>11-(11*$G$8)</f>
        <v>11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2"/>
      <c r="AZ22" s="2"/>
      <c r="WF22" s="7"/>
      <c r="WG22" s="7"/>
    </row>
    <row r="23" spans="1:605" x14ac:dyDescent="0.25">
      <c r="B23" s="110">
        <v>3113245</v>
      </c>
      <c r="C23" s="112">
        <v>3112245</v>
      </c>
      <c r="D23" s="40" t="s">
        <v>18</v>
      </c>
      <c r="E23" s="41" t="s">
        <v>15</v>
      </c>
      <c r="F23" s="41">
        <v>6</v>
      </c>
      <c r="G23" s="42">
        <f>11-(11*$G$8)</f>
        <v>11</v>
      </c>
      <c r="H23" s="5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2"/>
      <c r="AZ23" s="2"/>
      <c r="WF23" s="7"/>
      <c r="WG23" s="7"/>
    </row>
    <row r="24" spans="1:605" s="2" customFormat="1" x14ac:dyDescent="0.25">
      <c r="B24" s="419"/>
      <c r="C24" s="406"/>
      <c r="D24" s="35" t="s">
        <v>14</v>
      </c>
      <c r="E24" s="36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605" x14ac:dyDescent="0.25">
      <c r="B25" s="110">
        <v>3113244</v>
      </c>
      <c r="C25" s="112">
        <v>3112230</v>
      </c>
      <c r="D25" s="40" t="s">
        <v>13</v>
      </c>
      <c r="E25" s="41" t="s">
        <v>12</v>
      </c>
      <c r="F25" s="41">
        <v>6</v>
      </c>
      <c r="G25" s="42">
        <f>11-(11*$G$8)</f>
        <v>11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2"/>
      <c r="AZ25" s="2"/>
      <c r="WF25" s="7"/>
      <c r="WG25" s="7"/>
    </row>
    <row r="26" spans="1:605" x14ac:dyDescent="0.25">
      <c r="B26" s="110">
        <v>3113244</v>
      </c>
      <c r="C26" s="112">
        <v>3112234</v>
      </c>
      <c r="D26" s="44" t="s">
        <v>214</v>
      </c>
      <c r="E26" s="45" t="s">
        <v>12</v>
      </c>
      <c r="F26" s="45">
        <v>6</v>
      </c>
      <c r="G26" s="46">
        <f>11-(11*$G$8)</f>
        <v>11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2"/>
      <c r="AZ26" s="2"/>
      <c r="WF26" s="7"/>
      <c r="WG26" s="7"/>
    </row>
    <row r="27" spans="1:605" s="2" customFormat="1" x14ac:dyDescent="0.25">
      <c r="B27" s="419"/>
      <c r="C27" s="406"/>
      <c r="D27" s="35" t="s">
        <v>311</v>
      </c>
      <c r="E27" s="36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605" x14ac:dyDescent="0.25">
      <c r="B28" s="110"/>
      <c r="C28" s="112">
        <v>3112247</v>
      </c>
      <c r="D28" s="40" t="s">
        <v>311</v>
      </c>
      <c r="E28" s="41" t="s">
        <v>312</v>
      </c>
      <c r="F28" s="41">
        <v>6</v>
      </c>
      <c r="G28" s="42">
        <f>7.9-(7.9*$G$8)</f>
        <v>7.9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2"/>
      <c r="AZ28" s="2"/>
      <c r="WF28" s="7"/>
      <c r="WG28" s="7"/>
    </row>
    <row r="29" spans="1:605" s="2" customFormat="1" x14ac:dyDescent="0.25">
      <c r="B29" s="419"/>
      <c r="C29" s="406"/>
      <c r="D29" s="35" t="s">
        <v>225</v>
      </c>
      <c r="E29" s="36"/>
      <c r="F29" s="36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605" x14ac:dyDescent="0.25">
      <c r="B30" s="110">
        <v>3113263</v>
      </c>
      <c r="C30" s="112">
        <v>3112248</v>
      </c>
      <c r="D30" s="40" t="s">
        <v>232</v>
      </c>
      <c r="E30" s="41" t="s">
        <v>229</v>
      </c>
      <c r="F30" s="41">
        <v>6</v>
      </c>
      <c r="G30" s="42">
        <f>15-(15*$G$8)</f>
        <v>15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2"/>
      <c r="AZ30" s="2"/>
      <c r="WF30" s="7"/>
      <c r="WG30" s="7"/>
    </row>
    <row r="31" spans="1:605" s="2" customFormat="1" x14ac:dyDescent="0.25">
      <c r="B31" s="420"/>
      <c r="C31" s="406"/>
      <c r="D31" s="52"/>
      <c r="E31" s="53"/>
      <c r="F31" s="53"/>
      <c r="G31" s="54"/>
      <c r="H31" s="43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605" s="58" customFormat="1" ht="15.75" x14ac:dyDescent="0.25">
      <c r="A32" s="2"/>
      <c r="B32" s="421"/>
      <c r="C32" s="56"/>
      <c r="D32" s="55" t="s">
        <v>8</v>
      </c>
      <c r="E32" s="56"/>
      <c r="F32" s="56"/>
      <c r="G32" s="57"/>
      <c r="H32" s="43"/>
      <c r="I32" s="33"/>
      <c r="J32" s="33" t="s">
        <v>307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</row>
    <row r="33" spans="1:605" s="58" customFormat="1" x14ac:dyDescent="0.25">
      <c r="A33" s="2"/>
      <c r="B33" s="417"/>
      <c r="C33" s="59"/>
      <c r="D33" s="29" t="s">
        <v>111</v>
      </c>
      <c r="E33" s="59"/>
      <c r="F33" s="59"/>
      <c r="G33" s="60"/>
      <c r="H33" s="4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</row>
    <row r="34" spans="1:605" s="2" customFormat="1" x14ac:dyDescent="0.25">
      <c r="B34" s="418"/>
      <c r="C34" s="111"/>
      <c r="D34" s="47" t="s">
        <v>246</v>
      </c>
      <c r="E34" s="61"/>
      <c r="F34" s="61"/>
      <c r="G34" s="49"/>
      <c r="H34" s="43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605" x14ac:dyDescent="0.25">
      <c r="B35" s="110">
        <v>3113248</v>
      </c>
      <c r="C35" s="112">
        <v>3111040</v>
      </c>
      <c r="D35" s="40" t="s">
        <v>230</v>
      </c>
      <c r="E35" s="62" t="s">
        <v>20</v>
      </c>
      <c r="F35" s="62">
        <v>6</v>
      </c>
      <c r="G35" s="42">
        <f>9-(9*$G$8)</f>
        <v>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605" x14ac:dyDescent="0.25">
      <c r="B36" s="110">
        <v>3113249</v>
      </c>
      <c r="C36" s="112">
        <v>3111036</v>
      </c>
      <c r="D36" s="44" t="s">
        <v>230</v>
      </c>
      <c r="E36" s="63" t="s">
        <v>21</v>
      </c>
      <c r="F36" s="63">
        <v>6</v>
      </c>
      <c r="G36" s="46">
        <f>18-(18*$G$8)</f>
        <v>18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pans="1:605" x14ac:dyDescent="0.25">
      <c r="B37" s="110">
        <v>3113251</v>
      </c>
      <c r="C37" s="112">
        <v>3111037</v>
      </c>
      <c r="D37" s="40" t="s">
        <v>230</v>
      </c>
      <c r="E37" s="62" t="s">
        <v>22</v>
      </c>
      <c r="F37" s="62">
        <v>3</v>
      </c>
      <c r="G37" s="42">
        <f>85-(85*$G$8)</f>
        <v>85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605" x14ac:dyDescent="0.25">
      <c r="B38" s="110">
        <v>3113253</v>
      </c>
      <c r="C38" s="112">
        <v>3111038</v>
      </c>
      <c r="D38" s="44" t="s">
        <v>268</v>
      </c>
      <c r="E38" s="63" t="s">
        <v>267</v>
      </c>
      <c r="F38" s="64" t="s">
        <v>125</v>
      </c>
      <c r="G38" s="46">
        <f>309-(309*$G$8)</f>
        <v>309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605" s="2" customFormat="1" x14ac:dyDescent="0.25">
      <c r="B39" s="418"/>
      <c r="C39" s="111"/>
      <c r="D39" s="47" t="s">
        <v>66</v>
      </c>
      <c r="E39" s="61"/>
      <c r="F39" s="61"/>
      <c r="G39" s="49"/>
      <c r="H39" s="43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605" s="2" customFormat="1" x14ac:dyDescent="0.25">
      <c r="B40" s="110">
        <v>3113245</v>
      </c>
      <c r="C40" s="112">
        <v>3111041</v>
      </c>
      <c r="D40" s="40" t="s">
        <v>24</v>
      </c>
      <c r="E40" s="62" t="s">
        <v>340</v>
      </c>
      <c r="F40" s="62">
        <v>6</v>
      </c>
      <c r="G40" s="42">
        <f>7.9-(7.9*$G$8)</f>
        <v>7.9</v>
      </c>
      <c r="H40" s="43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605" x14ac:dyDescent="0.25">
      <c r="B41" s="110">
        <v>3113254</v>
      </c>
      <c r="C41" s="112">
        <v>3111030</v>
      </c>
      <c r="D41" s="40" t="s">
        <v>24</v>
      </c>
      <c r="E41" s="62" t="s">
        <v>21</v>
      </c>
      <c r="F41" s="62">
        <v>6</v>
      </c>
      <c r="G41" s="42">
        <f>16.2-(16.2*$G$8)</f>
        <v>16.2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605" x14ac:dyDescent="0.25">
      <c r="B42" s="110">
        <v>3113257</v>
      </c>
      <c r="C42" s="112">
        <v>3111031</v>
      </c>
      <c r="D42" s="44" t="s">
        <v>24</v>
      </c>
      <c r="E42" s="63" t="s">
        <v>220</v>
      </c>
      <c r="F42" s="64">
        <v>3</v>
      </c>
      <c r="G42" s="46">
        <f>78-(78*$G$8)</f>
        <v>78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605" s="2" customFormat="1" x14ac:dyDescent="0.25">
      <c r="B43" s="418"/>
      <c r="C43" s="111"/>
      <c r="D43" s="47" t="s">
        <v>69</v>
      </c>
      <c r="E43" s="61"/>
      <c r="F43" s="61"/>
      <c r="G43" s="49"/>
      <c r="H43" s="43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605" x14ac:dyDescent="0.25">
      <c r="B44" s="110">
        <v>3113242</v>
      </c>
      <c r="C44" s="112">
        <v>3111033</v>
      </c>
      <c r="D44" s="40" t="s">
        <v>25</v>
      </c>
      <c r="E44" s="62" t="s">
        <v>17</v>
      </c>
      <c r="F44" s="62">
        <v>6</v>
      </c>
      <c r="G44" s="42">
        <f>9.4-(9.4*$G$8)</f>
        <v>9.4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605" x14ac:dyDescent="0.25">
      <c r="B45" s="110">
        <v>3113241</v>
      </c>
      <c r="C45" s="112">
        <v>3111035</v>
      </c>
      <c r="D45" s="44" t="s">
        <v>25</v>
      </c>
      <c r="E45" s="63" t="s">
        <v>15</v>
      </c>
      <c r="F45" s="63">
        <v>6</v>
      </c>
      <c r="G45" s="46">
        <f>16.2-(16.2*$G$8)</f>
        <v>16.2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605" s="2" customFormat="1" x14ac:dyDescent="0.25">
      <c r="B46" s="418"/>
      <c r="C46" s="111"/>
      <c r="D46" s="65"/>
      <c r="E46" s="61"/>
      <c r="F46" s="61"/>
      <c r="G46" s="49"/>
      <c r="H46" s="43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605" s="58" customFormat="1" ht="18.75" customHeight="1" x14ac:dyDescent="0.25">
      <c r="A47" s="2"/>
      <c r="B47" s="422" t="s">
        <v>121</v>
      </c>
      <c r="C47" s="66"/>
      <c r="D47" s="26" t="s">
        <v>122</v>
      </c>
      <c r="E47" s="66"/>
      <c r="F47" s="66"/>
      <c r="G47" s="67"/>
      <c r="H47" s="43"/>
      <c r="I47" s="2"/>
      <c r="J47" s="2"/>
      <c r="K47" s="2"/>
      <c r="L47" s="2"/>
      <c r="M47" s="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</row>
    <row r="48" spans="1:605" s="58" customFormat="1" x14ac:dyDescent="0.25">
      <c r="A48" s="2"/>
      <c r="B48" s="423"/>
      <c r="C48" s="69"/>
      <c r="D48" s="68" t="s">
        <v>112</v>
      </c>
      <c r="E48" s="69"/>
      <c r="F48" s="69"/>
      <c r="G48" s="70"/>
      <c r="H48" s="4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</row>
    <row r="49" spans="1:605" s="2" customFormat="1" x14ac:dyDescent="0.25">
      <c r="B49" s="418"/>
      <c r="C49" s="111"/>
      <c r="D49" s="47" t="s">
        <v>266</v>
      </c>
      <c r="E49" s="61"/>
      <c r="F49" s="61"/>
      <c r="G49" s="49"/>
      <c r="H49" s="43"/>
      <c r="I49" s="33"/>
      <c r="J49" s="33"/>
      <c r="K49" s="33"/>
      <c r="L49" s="33"/>
      <c r="M49" s="33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605" x14ac:dyDescent="0.25">
      <c r="B50" s="110"/>
      <c r="C50" s="112">
        <v>3114219</v>
      </c>
      <c r="D50" s="40" t="s">
        <v>265</v>
      </c>
      <c r="E50" s="62" t="s">
        <v>26</v>
      </c>
      <c r="F50" s="62">
        <v>6</v>
      </c>
      <c r="G50" s="42">
        <f>4.5-(4.5*$G$8)</f>
        <v>4.5</v>
      </c>
      <c r="H50" s="43"/>
      <c r="I50" s="50"/>
      <c r="J50" s="50"/>
      <c r="K50" s="50"/>
      <c r="L50" s="50"/>
      <c r="M50" s="50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605" x14ac:dyDescent="0.25">
      <c r="B51" s="110"/>
      <c r="C51" s="112">
        <v>3114220</v>
      </c>
      <c r="D51" s="44" t="s">
        <v>265</v>
      </c>
      <c r="E51" s="63" t="s">
        <v>27</v>
      </c>
      <c r="F51" s="63">
        <v>3</v>
      </c>
      <c r="G51" s="46">
        <f>21-(21*$G$8)</f>
        <v>21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605" s="2" customFormat="1" x14ac:dyDescent="0.25">
      <c r="B52" s="418"/>
      <c r="C52" s="111"/>
      <c r="D52" s="47" t="s">
        <v>222</v>
      </c>
      <c r="E52" s="61"/>
      <c r="F52" s="61"/>
      <c r="G52" s="49"/>
      <c r="H52" s="43"/>
      <c r="I52" s="43"/>
      <c r="J52" s="43"/>
      <c r="K52" s="43"/>
      <c r="L52" s="43"/>
      <c r="M52" s="43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605" x14ac:dyDescent="0.25">
      <c r="B53" s="110"/>
      <c r="C53" s="112">
        <v>3114221</v>
      </c>
      <c r="D53" s="40" t="s">
        <v>241</v>
      </c>
      <c r="E53" s="62" t="s">
        <v>26</v>
      </c>
      <c r="F53" s="62">
        <v>6</v>
      </c>
      <c r="G53" s="42">
        <f>4.5-(4.5*$G$8)</f>
        <v>4.5</v>
      </c>
      <c r="H53" s="43"/>
      <c r="I53" s="50"/>
      <c r="J53" s="50"/>
      <c r="K53" s="50"/>
      <c r="L53" s="50"/>
      <c r="M53" s="50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605" x14ac:dyDescent="0.25">
      <c r="B54" s="110"/>
      <c r="C54" s="112">
        <v>3114222</v>
      </c>
      <c r="D54" s="44" t="s">
        <v>241</v>
      </c>
      <c r="E54" s="63" t="s">
        <v>27</v>
      </c>
      <c r="F54" s="63">
        <v>3</v>
      </c>
      <c r="G54" s="46">
        <f>21-(21*$G$8)</f>
        <v>21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605" s="2" customFormat="1" x14ac:dyDescent="0.25">
      <c r="B55" s="418"/>
      <c r="C55" s="111"/>
      <c r="D55" s="47" t="s">
        <v>223</v>
      </c>
      <c r="E55" s="61"/>
      <c r="F55" s="61"/>
      <c r="G55" s="49"/>
      <c r="H55" s="43"/>
      <c r="I55" s="43"/>
      <c r="J55" s="43"/>
      <c r="K55" s="43"/>
      <c r="L55" s="43"/>
      <c r="M55" s="43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605" x14ac:dyDescent="0.25">
      <c r="B56" s="110"/>
      <c r="C56" s="112">
        <v>3114223</v>
      </c>
      <c r="D56" s="40" t="s">
        <v>254</v>
      </c>
      <c r="E56" s="62" t="s">
        <v>26</v>
      </c>
      <c r="F56" s="62">
        <v>6</v>
      </c>
      <c r="G56" s="42">
        <f>5-(5*$G$8)</f>
        <v>5</v>
      </c>
      <c r="H56" s="43"/>
      <c r="I56" s="50"/>
      <c r="J56" s="50"/>
      <c r="K56" s="50"/>
      <c r="L56" s="50"/>
      <c r="M56" s="50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1:605" x14ac:dyDescent="0.25">
      <c r="B57" s="110"/>
      <c r="C57" s="112">
        <v>3114224</v>
      </c>
      <c r="D57" s="44" t="s">
        <v>254</v>
      </c>
      <c r="E57" s="63" t="s">
        <v>27</v>
      </c>
      <c r="F57" s="63">
        <v>3</v>
      </c>
      <c r="G57" s="46">
        <f>22-(22*$G$8)</f>
        <v>22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1:605" s="2" customFormat="1" x14ac:dyDescent="0.25">
      <c r="B58" s="418"/>
      <c r="C58" s="111"/>
      <c r="D58" s="65"/>
      <c r="E58" s="61"/>
      <c r="F58" s="61"/>
      <c r="G58" s="49"/>
      <c r="H58" s="43"/>
      <c r="I58" s="43"/>
      <c r="J58" s="43"/>
      <c r="K58" s="43"/>
      <c r="L58" s="43"/>
      <c r="M58" s="43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605" s="58" customFormat="1" ht="17.25" customHeight="1" x14ac:dyDescent="0.25">
      <c r="A59" s="2"/>
      <c r="B59" s="422" t="s">
        <v>121</v>
      </c>
      <c r="C59" s="66"/>
      <c r="D59" s="26" t="s">
        <v>6</v>
      </c>
      <c r="E59" s="66"/>
      <c r="F59" s="66"/>
      <c r="G59" s="67"/>
      <c r="H59" s="43"/>
      <c r="I59" s="2"/>
      <c r="J59" s="2"/>
      <c r="K59" s="2"/>
      <c r="L59" s="2"/>
      <c r="M59" s="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</row>
    <row r="60" spans="1:605" s="58" customFormat="1" x14ac:dyDescent="0.25">
      <c r="A60" s="2"/>
      <c r="B60" s="424"/>
      <c r="C60" s="72"/>
      <c r="D60" s="71" t="s">
        <v>114</v>
      </c>
      <c r="E60" s="72"/>
      <c r="F60" s="72"/>
      <c r="G60" s="73"/>
      <c r="H60" s="43"/>
      <c r="I60" s="2"/>
      <c r="J60" s="2"/>
      <c r="K60" s="2"/>
      <c r="L60" s="2"/>
      <c r="M60" s="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</row>
    <row r="61" spans="1:605" s="2" customFormat="1" x14ac:dyDescent="0.25">
      <c r="B61" s="425"/>
      <c r="C61" s="407"/>
      <c r="D61" s="47" t="s">
        <v>39</v>
      </c>
      <c r="E61" s="75"/>
      <c r="F61" s="75"/>
      <c r="G61" s="76"/>
      <c r="H61" s="4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605" x14ac:dyDescent="0.25">
      <c r="B62" s="110"/>
      <c r="C62" s="398">
        <v>3216007</v>
      </c>
      <c r="D62" s="40" t="s">
        <v>40</v>
      </c>
      <c r="E62" s="62" t="s">
        <v>29</v>
      </c>
      <c r="F62" s="62">
        <v>12</v>
      </c>
      <c r="G62" s="42">
        <f>5.3-(5.3*$G$8)</f>
        <v>5.3</v>
      </c>
      <c r="H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1:605" x14ac:dyDescent="0.25">
      <c r="B63" s="110"/>
      <c r="C63" s="398">
        <v>3216008</v>
      </c>
      <c r="D63" s="44" t="s">
        <v>41</v>
      </c>
      <c r="E63" s="63" t="s">
        <v>29</v>
      </c>
      <c r="F63" s="63">
        <v>12</v>
      </c>
      <c r="G63" s="46">
        <f t="shared" ref="G63:G64" si="0">5.3-(5.3*$G$8)</f>
        <v>5.3</v>
      </c>
      <c r="H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</row>
    <row r="64" spans="1:605" x14ac:dyDescent="0.25">
      <c r="B64" s="110"/>
      <c r="C64" s="398">
        <v>3216009</v>
      </c>
      <c r="D64" s="40" t="s">
        <v>42</v>
      </c>
      <c r="E64" s="62" t="s">
        <v>29</v>
      </c>
      <c r="F64" s="62">
        <v>12</v>
      </c>
      <c r="G64" s="42">
        <f t="shared" si="0"/>
        <v>5.3</v>
      </c>
      <c r="H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1:605" s="2" customFormat="1" x14ac:dyDescent="0.25">
      <c r="B65" s="425"/>
      <c r="C65" s="111"/>
      <c r="D65" s="65"/>
      <c r="E65" s="61"/>
      <c r="F65" s="61"/>
      <c r="G65" s="49"/>
      <c r="H65" s="43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605" s="58" customFormat="1" ht="15.75" x14ac:dyDescent="0.25">
      <c r="A66" s="2"/>
      <c r="B66" s="422" t="s">
        <v>121</v>
      </c>
      <c r="C66" s="66"/>
      <c r="D66" s="26" t="s">
        <v>9</v>
      </c>
      <c r="E66" s="66"/>
      <c r="F66" s="66"/>
      <c r="G66" s="67"/>
      <c r="H66" s="43"/>
      <c r="I66" s="2"/>
      <c r="J66" s="2"/>
      <c r="K66" s="2"/>
      <c r="L66" s="2"/>
      <c r="M66" s="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</row>
    <row r="67" spans="1:605" s="58" customFormat="1" x14ac:dyDescent="0.25">
      <c r="A67" s="2"/>
      <c r="B67" s="417"/>
      <c r="C67" s="59"/>
      <c r="D67" s="29" t="s">
        <v>113</v>
      </c>
      <c r="E67" s="59"/>
      <c r="F67" s="59"/>
      <c r="G67" s="60"/>
      <c r="H67" s="43"/>
      <c r="I67" s="50"/>
      <c r="J67" s="50"/>
      <c r="K67" s="50"/>
      <c r="L67" s="50"/>
      <c r="M67" s="50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</row>
    <row r="68" spans="1:605" s="2" customFormat="1" x14ac:dyDescent="0.25">
      <c r="B68" s="418"/>
      <c r="C68" s="111"/>
      <c r="D68" s="47" t="s">
        <v>32</v>
      </c>
      <c r="E68" s="61"/>
      <c r="F68" s="61"/>
      <c r="G68" s="49"/>
      <c r="H68" s="43"/>
      <c r="I68" s="33"/>
      <c r="J68" s="33"/>
      <c r="K68" s="33"/>
      <c r="L68" s="33"/>
      <c r="M68" s="3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605" x14ac:dyDescent="0.25">
      <c r="B69" s="110"/>
      <c r="C69" s="112">
        <v>3215022</v>
      </c>
      <c r="D69" s="40" t="s">
        <v>28</v>
      </c>
      <c r="E69" s="77" t="s">
        <v>30</v>
      </c>
      <c r="F69" s="77">
        <v>8</v>
      </c>
      <c r="G69" s="78">
        <f>9.8-(9.8*$G$8)</f>
        <v>9.8000000000000007</v>
      </c>
      <c r="H69" s="43"/>
      <c r="I69" s="33"/>
      <c r="J69" s="33"/>
      <c r="K69" s="33"/>
      <c r="L69" s="33"/>
      <c r="M69" s="3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605" s="2" customFormat="1" x14ac:dyDescent="0.25">
      <c r="B70" s="426"/>
      <c r="C70" s="408"/>
      <c r="D70" s="79" t="s">
        <v>126</v>
      </c>
      <c r="E70" s="80"/>
      <c r="F70" s="80"/>
      <c r="G70" s="81"/>
      <c r="H70" s="43"/>
      <c r="I70" s="33"/>
      <c r="J70" s="33"/>
      <c r="K70" s="33"/>
      <c r="L70" s="33"/>
      <c r="M70" s="33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605" x14ac:dyDescent="0.25">
      <c r="B71" s="110"/>
      <c r="C71" s="112">
        <v>3215009</v>
      </c>
      <c r="D71" s="40" t="s">
        <v>127</v>
      </c>
      <c r="E71" s="77" t="s">
        <v>29</v>
      </c>
      <c r="F71" s="77">
        <v>8</v>
      </c>
      <c r="G71" s="78">
        <f>6.5-(6.5*$G$8)</f>
        <v>6.5</v>
      </c>
      <c r="H71" s="43"/>
      <c r="I71" s="43"/>
      <c r="J71" s="43"/>
      <c r="K71" s="43"/>
      <c r="L71" s="43"/>
      <c r="M71" s="43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605" x14ac:dyDescent="0.25">
      <c r="B72" s="110"/>
      <c r="C72" s="112">
        <v>3215008</v>
      </c>
      <c r="D72" s="44" t="s">
        <v>127</v>
      </c>
      <c r="E72" s="82" t="s">
        <v>30</v>
      </c>
      <c r="F72" s="82">
        <v>8</v>
      </c>
      <c r="G72" s="83">
        <f>9.5-(9.5*$G$8)</f>
        <v>9.5</v>
      </c>
      <c r="H72" s="43"/>
      <c r="I72" s="43"/>
      <c r="J72" s="43"/>
      <c r="K72" s="43"/>
      <c r="L72" s="43"/>
      <c r="M72" s="43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605" s="2" customFormat="1" x14ac:dyDescent="0.25">
      <c r="B73" s="418"/>
      <c r="C73" s="111"/>
      <c r="D73" s="47" t="s">
        <v>33</v>
      </c>
      <c r="E73" s="61"/>
      <c r="F73" s="61"/>
      <c r="G73" s="49"/>
      <c r="H73" s="43"/>
      <c r="I73" s="43"/>
      <c r="J73" s="43"/>
      <c r="K73" s="43"/>
      <c r="L73" s="43"/>
      <c r="M73" s="43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605" x14ac:dyDescent="0.25">
      <c r="B74" s="110"/>
      <c r="C74" s="112">
        <v>3215027</v>
      </c>
      <c r="D74" s="84" t="s">
        <v>36</v>
      </c>
      <c r="E74" s="77" t="s">
        <v>29</v>
      </c>
      <c r="F74" s="77">
        <v>8</v>
      </c>
      <c r="G74" s="78">
        <f>5.5-(5.5*$G$8)</f>
        <v>5.5</v>
      </c>
      <c r="H74" s="43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605" x14ac:dyDescent="0.25">
      <c r="B75" s="110"/>
      <c r="C75" s="112">
        <v>3215028</v>
      </c>
      <c r="D75" s="44" t="s">
        <v>36</v>
      </c>
      <c r="E75" s="82" t="s">
        <v>30</v>
      </c>
      <c r="F75" s="82">
        <v>8</v>
      </c>
      <c r="G75" s="83">
        <f>8.5-(8.5*$G$8)</f>
        <v>8.5</v>
      </c>
      <c r="H75" s="43"/>
      <c r="I75" s="33"/>
      <c r="J75" s="33"/>
      <c r="K75" s="33"/>
      <c r="L75" s="33"/>
      <c r="M75" s="33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605" s="2" customFormat="1" x14ac:dyDescent="0.25">
      <c r="B76" s="418"/>
      <c r="C76" s="111"/>
      <c r="D76" s="47" t="s">
        <v>34</v>
      </c>
      <c r="E76" s="61"/>
      <c r="F76" s="61"/>
      <c r="G76" s="49"/>
      <c r="H76" s="43"/>
      <c r="I76" s="33"/>
      <c r="J76" s="33"/>
      <c r="K76" s="33"/>
      <c r="L76" s="33"/>
      <c r="M76" s="33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605" x14ac:dyDescent="0.25">
      <c r="B77" s="110"/>
      <c r="C77" s="112">
        <v>3215025</v>
      </c>
      <c r="D77" s="84" t="s">
        <v>37</v>
      </c>
      <c r="E77" s="82" t="s">
        <v>30</v>
      </c>
      <c r="F77" s="82">
        <v>8</v>
      </c>
      <c r="G77" s="83">
        <f>9.5-(9.5*$G$8)</f>
        <v>9.5</v>
      </c>
      <c r="H77" s="43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605" s="2" customFormat="1" x14ac:dyDescent="0.25">
      <c r="B78" s="418"/>
      <c r="C78" s="111"/>
      <c r="D78" s="47" t="s">
        <v>35</v>
      </c>
      <c r="E78" s="61"/>
      <c r="F78" s="61"/>
      <c r="G78" s="49"/>
      <c r="H78" s="43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605" x14ac:dyDescent="0.25">
      <c r="B79" s="110"/>
      <c r="C79" s="398">
        <v>3215019</v>
      </c>
      <c r="D79" s="40" t="s">
        <v>38</v>
      </c>
      <c r="E79" s="77" t="s">
        <v>62</v>
      </c>
      <c r="F79" s="77">
        <v>8</v>
      </c>
      <c r="G79" s="78">
        <f>12.5-(12.5*$G$8)</f>
        <v>12.5</v>
      </c>
      <c r="H79" s="43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605" s="2" customFormat="1" x14ac:dyDescent="0.25">
      <c r="B80" s="418"/>
      <c r="C80" s="111"/>
      <c r="D80" s="47" t="s">
        <v>240</v>
      </c>
      <c r="E80" s="61"/>
      <c r="F80" s="61"/>
      <c r="G80" s="49"/>
      <c r="H80" s="43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605" x14ac:dyDescent="0.25">
      <c r="B81" s="110"/>
      <c r="C81" s="398">
        <v>3215017</v>
      </c>
      <c r="D81" s="40" t="s">
        <v>239</v>
      </c>
      <c r="E81" s="77" t="s">
        <v>31</v>
      </c>
      <c r="F81" s="77">
        <v>8</v>
      </c>
      <c r="G81" s="78">
        <f>9.5-(9.5*$G$8)</f>
        <v>9.5</v>
      </c>
      <c r="H81" s="43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605" s="2" customFormat="1" x14ac:dyDescent="0.25">
      <c r="B82" s="418"/>
      <c r="C82" s="111"/>
      <c r="D82" s="65"/>
      <c r="E82" s="61"/>
      <c r="F82" s="61"/>
      <c r="G82" s="49"/>
      <c r="H82" s="43"/>
      <c r="I82" s="50" t="s">
        <v>307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605" s="58" customFormat="1" ht="15.75" x14ac:dyDescent="0.25">
      <c r="A83" s="2"/>
      <c r="B83" s="422" t="s">
        <v>121</v>
      </c>
      <c r="C83" s="66"/>
      <c r="D83" s="26" t="s">
        <v>5</v>
      </c>
      <c r="E83" s="66"/>
      <c r="F83" s="66"/>
      <c r="G83" s="67"/>
      <c r="H83" s="43"/>
      <c r="I83" s="50"/>
      <c r="J83" s="50"/>
      <c r="K83" s="50"/>
      <c r="L83" s="50"/>
      <c r="M83" s="50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</row>
    <row r="84" spans="1:605" s="58" customFormat="1" x14ac:dyDescent="0.25">
      <c r="A84" s="2"/>
      <c r="B84" s="417"/>
      <c r="C84" s="59"/>
      <c r="D84" s="29" t="s">
        <v>115</v>
      </c>
      <c r="E84" s="59"/>
      <c r="F84" s="59"/>
      <c r="G84" s="60"/>
      <c r="H84" s="43"/>
      <c r="I84" s="50"/>
      <c r="J84" s="50"/>
      <c r="K84" s="50"/>
      <c r="L84" s="50"/>
      <c r="M84" s="50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</row>
    <row r="85" spans="1:605" s="2" customFormat="1" x14ac:dyDescent="0.25">
      <c r="B85" s="425"/>
      <c r="C85" s="407"/>
      <c r="D85" s="47" t="s">
        <v>43</v>
      </c>
      <c r="E85" s="75"/>
      <c r="F85" s="75"/>
      <c r="G85" s="76"/>
      <c r="H85" s="43"/>
      <c r="I85" s="50"/>
      <c r="J85" s="50"/>
      <c r="K85" s="50"/>
      <c r="L85" s="50"/>
      <c r="M85" s="50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605" x14ac:dyDescent="0.25">
      <c r="B86" s="110">
        <v>3113262</v>
      </c>
      <c r="C86" s="398">
        <v>3117205</v>
      </c>
      <c r="D86" s="40" t="s">
        <v>129</v>
      </c>
      <c r="E86" s="85" t="s">
        <v>206</v>
      </c>
      <c r="F86" s="85">
        <v>6</v>
      </c>
      <c r="G86" s="86">
        <f>13.5-(13.5*$G$8)</f>
        <v>13.5</v>
      </c>
      <c r="H86" s="43"/>
      <c r="I86" s="50"/>
      <c r="J86" s="50"/>
      <c r="K86" s="50"/>
      <c r="L86" s="50"/>
      <c r="M86" s="50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</row>
    <row r="87" spans="1:605" x14ac:dyDescent="0.25">
      <c r="B87" s="110">
        <v>3113262</v>
      </c>
      <c r="C87" s="398">
        <v>3117206</v>
      </c>
      <c r="D87" s="44" t="s">
        <v>130</v>
      </c>
      <c r="E87" s="88" t="s">
        <v>206</v>
      </c>
      <c r="F87" s="88">
        <v>6</v>
      </c>
      <c r="G87" s="89">
        <f t="shared" ref="G87:G88" si="1">13.5-(13.5*$G$8)</f>
        <v>13.5</v>
      </c>
      <c r="H87" s="43"/>
      <c r="I87" s="50"/>
      <c r="J87" s="50"/>
      <c r="K87" s="50"/>
      <c r="L87" s="50"/>
      <c r="M87" s="50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</row>
    <row r="88" spans="1:605" x14ac:dyDescent="0.25">
      <c r="B88" s="110">
        <v>3113262</v>
      </c>
      <c r="C88" s="398">
        <v>3117207</v>
      </c>
      <c r="D88" s="40" t="s">
        <v>131</v>
      </c>
      <c r="E88" s="85" t="s">
        <v>206</v>
      </c>
      <c r="F88" s="85">
        <v>6</v>
      </c>
      <c r="G88" s="86">
        <f t="shared" si="1"/>
        <v>13.5</v>
      </c>
      <c r="H88" s="43"/>
      <c r="I88" s="50"/>
      <c r="J88" s="50"/>
      <c r="K88" s="50"/>
      <c r="L88" s="50"/>
      <c r="M88" s="50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</row>
    <row r="89" spans="1:605" s="2" customFormat="1" x14ac:dyDescent="0.25">
      <c r="B89" s="425"/>
      <c r="C89" s="407"/>
      <c r="D89" s="74"/>
      <c r="E89" s="75"/>
      <c r="F89" s="75"/>
      <c r="G89" s="76"/>
      <c r="H89" s="43"/>
      <c r="I89" s="50"/>
      <c r="J89" s="50"/>
      <c r="K89" s="50"/>
      <c r="L89" s="50"/>
      <c r="M89" s="5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605" s="58" customFormat="1" ht="15.75" x14ac:dyDescent="0.25">
      <c r="A90" s="2"/>
      <c r="B90" s="422" t="s">
        <v>121</v>
      </c>
      <c r="C90" s="66"/>
      <c r="D90" s="26" t="s">
        <v>341</v>
      </c>
      <c r="E90" s="66"/>
      <c r="F90" s="66"/>
      <c r="G90" s="67"/>
      <c r="H90" s="50"/>
      <c r="I90" s="50"/>
      <c r="J90" s="5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</row>
    <row r="91" spans="1:605" s="58" customFormat="1" x14ac:dyDescent="0.25">
      <c r="A91" s="2"/>
      <c r="B91" s="417"/>
      <c r="C91" s="59"/>
      <c r="D91" s="29" t="s">
        <v>342</v>
      </c>
      <c r="E91" s="59"/>
      <c r="F91" s="59"/>
      <c r="G91" s="60"/>
      <c r="H91" s="50"/>
      <c r="I91" s="50"/>
      <c r="J91" s="50"/>
      <c r="K91" s="5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</row>
    <row r="92" spans="1:605" s="2" customFormat="1" x14ac:dyDescent="0.25">
      <c r="B92" s="425"/>
      <c r="C92" s="407"/>
      <c r="D92" s="47" t="s">
        <v>343</v>
      </c>
      <c r="E92" s="75"/>
      <c r="F92" s="75"/>
      <c r="G92" s="76"/>
      <c r="H92" s="50"/>
      <c r="I92" s="50"/>
      <c r="J92" s="50"/>
      <c r="K92" s="5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605" x14ac:dyDescent="0.25">
      <c r="B93" s="110"/>
      <c r="C93" s="398">
        <v>3216325</v>
      </c>
      <c r="D93" s="40" t="s">
        <v>344</v>
      </c>
      <c r="E93" s="85" t="s">
        <v>345</v>
      </c>
      <c r="F93" s="85">
        <v>12</v>
      </c>
      <c r="G93" s="86">
        <f>5.23-(5.23*$G$8)</f>
        <v>5.23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2"/>
      <c r="AT93" s="2"/>
      <c r="AU93" s="2"/>
      <c r="AV93" s="2"/>
      <c r="AW93" s="2"/>
      <c r="AX93" s="2"/>
      <c r="AY93" s="2"/>
      <c r="AZ93" s="2"/>
      <c r="VZ93" s="7"/>
      <c r="WA93" s="7"/>
      <c r="WB93" s="7"/>
      <c r="WC93" s="7"/>
      <c r="WD93" s="7"/>
      <c r="WE93" s="7"/>
      <c r="WF93" s="7"/>
      <c r="WG93" s="7"/>
    </row>
    <row r="94" spans="1:605" x14ac:dyDescent="0.25">
      <c r="B94" s="110"/>
      <c r="C94" s="398">
        <v>3216323</v>
      </c>
      <c r="D94" s="44" t="s">
        <v>346</v>
      </c>
      <c r="E94" s="88" t="s">
        <v>345</v>
      </c>
      <c r="F94" s="88">
        <v>12</v>
      </c>
      <c r="G94" s="89">
        <f>5.23-(5.23*$G$8)</f>
        <v>5.23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2"/>
      <c r="AT94" s="2"/>
      <c r="AU94" s="2"/>
      <c r="AV94" s="2"/>
      <c r="AW94" s="2"/>
      <c r="AX94" s="2"/>
      <c r="AY94" s="2"/>
      <c r="AZ94" s="2"/>
      <c r="VZ94" s="7"/>
      <c r="WA94" s="7"/>
      <c r="WB94" s="7"/>
      <c r="WC94" s="7"/>
      <c r="WD94" s="7"/>
      <c r="WE94" s="7"/>
      <c r="WF94" s="7"/>
      <c r="WG94" s="7"/>
    </row>
    <row r="95" spans="1:605" x14ac:dyDescent="0.25">
      <c r="B95" s="110"/>
      <c r="C95" s="398">
        <v>3216324</v>
      </c>
      <c r="D95" s="40" t="s">
        <v>347</v>
      </c>
      <c r="E95" s="85" t="s">
        <v>345</v>
      </c>
      <c r="F95" s="85">
        <v>12</v>
      </c>
      <c r="G95" s="86">
        <f>5.23-(5.23*$G$8)</f>
        <v>5.23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2"/>
      <c r="AT95" s="2"/>
      <c r="AU95" s="2"/>
      <c r="AV95" s="2"/>
      <c r="AW95" s="2"/>
      <c r="AX95" s="2"/>
      <c r="AY95" s="2"/>
      <c r="AZ95" s="2"/>
      <c r="VZ95" s="7"/>
      <c r="WA95" s="7"/>
      <c r="WB95" s="7"/>
      <c r="WC95" s="7"/>
      <c r="WD95" s="7"/>
      <c r="WE95" s="7"/>
      <c r="WF95" s="7"/>
      <c r="WG95" s="7"/>
    </row>
    <row r="96" spans="1:605" s="2" customFormat="1" x14ac:dyDescent="0.25">
      <c r="B96" s="425"/>
      <c r="C96" s="407"/>
      <c r="D96" s="47" t="s">
        <v>348</v>
      </c>
      <c r="E96" s="75"/>
      <c r="F96" s="75"/>
      <c r="G96" s="76"/>
      <c r="H96" s="33"/>
      <c r="I96" s="87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1:605" x14ac:dyDescent="0.25">
      <c r="B97" s="110"/>
      <c r="C97" s="398">
        <v>3216363</v>
      </c>
      <c r="D97" s="84" t="s">
        <v>349</v>
      </c>
      <c r="E97" s="508" t="s">
        <v>350</v>
      </c>
      <c r="F97" s="508">
        <v>12</v>
      </c>
      <c r="G97" s="500">
        <f>6.5-(6.5*$G$8)</f>
        <v>6.5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2"/>
      <c r="AT97" s="2"/>
      <c r="AU97" s="2"/>
      <c r="AV97" s="2"/>
      <c r="AW97" s="2"/>
      <c r="AX97" s="2"/>
      <c r="AY97" s="2"/>
      <c r="AZ97" s="2"/>
      <c r="VZ97" s="7"/>
      <c r="WA97" s="7"/>
      <c r="WB97" s="7"/>
      <c r="WC97" s="7"/>
      <c r="WD97" s="7"/>
      <c r="WE97" s="7"/>
      <c r="WF97" s="7"/>
      <c r="WG97" s="7"/>
    </row>
    <row r="98" spans="1:605" s="2" customFormat="1" x14ac:dyDescent="0.25">
      <c r="B98" s="425"/>
      <c r="C98" s="407"/>
      <c r="D98" s="47"/>
      <c r="E98" s="75"/>
      <c r="F98" s="75"/>
      <c r="G98" s="76"/>
      <c r="H98" s="33"/>
      <c r="I98" s="8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605" x14ac:dyDescent="0.25">
      <c r="B99" s="110"/>
      <c r="C99" s="398">
        <v>3216354</v>
      </c>
      <c r="D99" s="40" t="s">
        <v>351</v>
      </c>
      <c r="E99" s="85" t="s">
        <v>352</v>
      </c>
      <c r="F99" s="85">
        <v>25</v>
      </c>
      <c r="G99" s="86">
        <f>5.99-(5.99*$G$8)</f>
        <v>5.99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2"/>
      <c r="AT99" s="2"/>
      <c r="AU99" s="2"/>
      <c r="AV99" s="2"/>
      <c r="AW99" s="2"/>
      <c r="AX99" s="2"/>
      <c r="AY99" s="2"/>
      <c r="AZ99" s="2"/>
      <c r="VZ99" s="7"/>
      <c r="WA99" s="7"/>
      <c r="WB99" s="7"/>
      <c r="WC99" s="7"/>
      <c r="WD99" s="7"/>
      <c r="WE99" s="7"/>
      <c r="WF99" s="7"/>
      <c r="WG99" s="7"/>
    </row>
    <row r="100" spans="1:605" s="2" customFormat="1" ht="16.5" thickBot="1" x14ac:dyDescent="0.3">
      <c r="B100" s="536" t="s">
        <v>155</v>
      </c>
      <c r="C100" s="537"/>
      <c r="D100" s="537"/>
      <c r="E100" s="93"/>
      <c r="F100" s="93"/>
      <c r="G100" s="94"/>
      <c r="H100" s="43"/>
      <c r="I100" s="50"/>
      <c r="J100" s="50"/>
      <c r="K100" s="50"/>
      <c r="L100" s="50"/>
      <c r="M100" s="5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605" s="58" customFormat="1" ht="15.75" x14ac:dyDescent="0.25">
      <c r="A101" s="2"/>
      <c r="B101" s="428" t="s">
        <v>121</v>
      </c>
      <c r="C101" s="96"/>
      <c r="D101" s="95" t="s">
        <v>7</v>
      </c>
      <c r="E101" s="96"/>
      <c r="F101" s="96"/>
      <c r="G101" s="97"/>
      <c r="H101" s="43"/>
      <c r="I101" s="50"/>
      <c r="J101" s="50"/>
      <c r="K101" s="50"/>
      <c r="L101" s="50"/>
      <c r="M101" s="5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</row>
    <row r="102" spans="1:605" s="58" customFormat="1" x14ac:dyDescent="0.25">
      <c r="A102" s="2"/>
      <c r="B102" s="417"/>
      <c r="C102" s="59"/>
      <c r="D102" s="29" t="s">
        <v>117</v>
      </c>
      <c r="E102" s="59"/>
      <c r="F102" s="59"/>
      <c r="G102" s="60"/>
      <c r="H102" s="4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</row>
    <row r="103" spans="1:605" s="2" customFormat="1" x14ac:dyDescent="0.25">
      <c r="B103" s="429"/>
      <c r="C103" s="103"/>
      <c r="D103" s="79" t="s">
        <v>242</v>
      </c>
      <c r="E103" s="99"/>
      <c r="F103" s="99"/>
      <c r="G103" s="100"/>
      <c r="H103" s="43"/>
      <c r="I103" s="50"/>
      <c r="J103" s="50"/>
      <c r="K103" s="50"/>
      <c r="L103" s="50"/>
      <c r="M103" s="5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605" x14ac:dyDescent="0.25">
      <c r="B104" s="110"/>
      <c r="C104" s="398">
        <v>3113243</v>
      </c>
      <c r="D104" s="40" t="s">
        <v>261</v>
      </c>
      <c r="E104" s="62" t="s">
        <v>44</v>
      </c>
      <c r="F104" s="62">
        <v>12</v>
      </c>
      <c r="G104" s="42">
        <f>1.7-(1.7*$G$8)</f>
        <v>1.7</v>
      </c>
      <c r="H104" s="43"/>
      <c r="I104" s="50"/>
      <c r="J104" s="50"/>
      <c r="K104" s="50"/>
      <c r="L104" s="50"/>
      <c r="M104" s="50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</row>
    <row r="105" spans="1:605" x14ac:dyDescent="0.25">
      <c r="B105" s="110"/>
      <c r="C105" s="398">
        <v>3113244</v>
      </c>
      <c r="D105" s="44" t="s">
        <v>262</v>
      </c>
      <c r="E105" s="63" t="s">
        <v>45</v>
      </c>
      <c r="F105" s="63">
        <v>12</v>
      </c>
      <c r="G105" s="46">
        <f>2.5-(2.5*$G$8)</f>
        <v>2.5</v>
      </c>
      <c r="H105" s="43"/>
      <c r="I105" s="50"/>
      <c r="J105" s="50"/>
      <c r="K105" s="50"/>
      <c r="L105" s="50"/>
      <c r="M105" s="50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1:605" x14ac:dyDescent="0.25">
      <c r="B106" s="110"/>
      <c r="C106" s="398">
        <v>3113245</v>
      </c>
      <c r="D106" s="40" t="s">
        <v>261</v>
      </c>
      <c r="E106" s="62" t="s">
        <v>46</v>
      </c>
      <c r="F106" s="62">
        <v>12</v>
      </c>
      <c r="G106" s="42">
        <f>3-(3*$G$8)</f>
        <v>3</v>
      </c>
      <c r="H106" s="43"/>
      <c r="I106" s="50"/>
      <c r="J106" s="50"/>
      <c r="K106" s="50"/>
      <c r="L106" s="50"/>
      <c r="M106" s="50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1:605" x14ac:dyDescent="0.25">
      <c r="B107" s="110"/>
      <c r="C107" s="398">
        <v>3113262</v>
      </c>
      <c r="D107" s="44" t="s">
        <v>262</v>
      </c>
      <c r="E107" s="63" t="s">
        <v>63</v>
      </c>
      <c r="F107" s="63">
        <v>12</v>
      </c>
      <c r="G107" s="46">
        <f>3.5-(3.5*$G$8)</f>
        <v>3.5</v>
      </c>
      <c r="H107" s="43"/>
      <c r="I107" s="50"/>
      <c r="J107" s="50"/>
      <c r="K107" s="50"/>
      <c r="L107" s="50"/>
      <c r="M107" s="50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1:605" x14ac:dyDescent="0.25">
      <c r="B108" s="110"/>
      <c r="C108" s="398">
        <v>3113254</v>
      </c>
      <c r="D108" s="40" t="s">
        <v>261</v>
      </c>
      <c r="E108" s="77" t="s">
        <v>48</v>
      </c>
      <c r="F108" s="77">
        <v>6</v>
      </c>
      <c r="G108" s="78">
        <f>6.5-(6.5*$G$8)</f>
        <v>6.5</v>
      </c>
      <c r="H108" s="51"/>
      <c r="I108" s="33"/>
      <c r="J108" s="33"/>
      <c r="K108" s="33"/>
      <c r="L108" s="33"/>
      <c r="M108" s="33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1:605" x14ac:dyDescent="0.25">
      <c r="B109" s="110"/>
      <c r="C109" s="398">
        <v>3113261</v>
      </c>
      <c r="D109" s="44" t="s">
        <v>262</v>
      </c>
      <c r="E109" s="63" t="s">
        <v>26</v>
      </c>
      <c r="F109" s="63">
        <v>6</v>
      </c>
      <c r="G109" s="46">
        <f>11.5-(11.5*$G$8)</f>
        <v>11.5</v>
      </c>
      <c r="H109" s="43"/>
      <c r="I109" s="33"/>
      <c r="J109" s="33"/>
      <c r="K109" s="33"/>
      <c r="L109" s="33"/>
      <c r="M109" s="3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</row>
    <row r="110" spans="1:605" x14ac:dyDescent="0.25">
      <c r="B110" s="110"/>
      <c r="C110" s="398">
        <v>3113257</v>
      </c>
      <c r="D110" s="40" t="s">
        <v>261</v>
      </c>
      <c r="E110" s="62" t="s">
        <v>49</v>
      </c>
      <c r="F110" s="62">
        <v>3</v>
      </c>
      <c r="G110" s="42">
        <f>29-(29*$G$8)</f>
        <v>29</v>
      </c>
      <c r="H110" s="43"/>
      <c r="I110" s="33"/>
      <c r="J110" s="33"/>
      <c r="K110" s="33"/>
      <c r="L110" s="33"/>
      <c r="M110" s="3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</row>
    <row r="111" spans="1:605" x14ac:dyDescent="0.25">
      <c r="B111" s="110"/>
      <c r="C111" s="398">
        <v>3113247</v>
      </c>
      <c r="D111" s="44" t="s">
        <v>262</v>
      </c>
      <c r="E111" s="63" t="s">
        <v>47</v>
      </c>
      <c r="F111" s="63">
        <v>6</v>
      </c>
      <c r="G111" s="46">
        <f>10.5-(10.5*$G$8)</f>
        <v>10.5</v>
      </c>
      <c r="H111" s="43"/>
      <c r="I111" s="33"/>
      <c r="J111" s="33"/>
      <c r="K111" s="33"/>
      <c r="L111" s="33"/>
      <c r="M111" s="3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1:605" s="2" customFormat="1" x14ac:dyDescent="0.25">
      <c r="B112" s="429"/>
      <c r="C112" s="103"/>
      <c r="D112" s="79" t="s">
        <v>282</v>
      </c>
      <c r="E112" s="99"/>
      <c r="F112" s="99"/>
      <c r="G112" s="100"/>
      <c r="H112" s="4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2:605" x14ac:dyDescent="0.25">
      <c r="B113" s="110"/>
      <c r="C113" s="398">
        <v>3113248</v>
      </c>
      <c r="D113" s="40" t="s">
        <v>237</v>
      </c>
      <c r="E113" s="62" t="s">
        <v>46</v>
      </c>
      <c r="F113" s="62">
        <v>12</v>
      </c>
      <c r="G113" s="42">
        <f>4-(4*$G$8)</f>
        <v>4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</row>
    <row r="114" spans="2:605" x14ac:dyDescent="0.25">
      <c r="B114" s="110"/>
      <c r="C114" s="398">
        <v>3113249</v>
      </c>
      <c r="D114" s="44" t="s">
        <v>237</v>
      </c>
      <c r="E114" s="63" t="s">
        <v>48</v>
      </c>
      <c r="F114" s="63">
        <v>6</v>
      </c>
      <c r="G114" s="46">
        <f>7-(7*$G$8)</f>
        <v>7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</row>
    <row r="115" spans="2:605" x14ac:dyDescent="0.25">
      <c r="B115" s="110"/>
      <c r="C115" s="398">
        <v>3113250</v>
      </c>
      <c r="D115" s="40" t="s">
        <v>238</v>
      </c>
      <c r="E115" s="62" t="s">
        <v>48</v>
      </c>
      <c r="F115" s="62">
        <v>6</v>
      </c>
      <c r="G115" s="42">
        <f>7-(7*$G$8)</f>
        <v>7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2:605" x14ac:dyDescent="0.25">
      <c r="B116" s="110"/>
      <c r="C116" s="398">
        <v>3113251</v>
      </c>
      <c r="D116" s="44" t="s">
        <v>237</v>
      </c>
      <c r="E116" s="63" t="s">
        <v>49</v>
      </c>
      <c r="F116" s="63">
        <v>3</v>
      </c>
      <c r="G116" s="46">
        <f>29-(29*$G$8)</f>
        <v>29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2:605" x14ac:dyDescent="0.25">
      <c r="B117" s="110"/>
      <c r="C117" s="398">
        <v>3113252</v>
      </c>
      <c r="D117" s="40" t="s">
        <v>238</v>
      </c>
      <c r="E117" s="62" t="s">
        <v>49</v>
      </c>
      <c r="F117" s="62">
        <v>3</v>
      </c>
      <c r="G117" s="42">
        <f>29-(29*$G$8)</f>
        <v>29</v>
      </c>
      <c r="H117" s="43"/>
      <c r="I117" s="50"/>
      <c r="J117" s="50"/>
      <c r="K117" s="50"/>
      <c r="L117" s="50"/>
      <c r="M117" s="50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2:605" x14ac:dyDescent="0.25">
      <c r="B118" s="110"/>
      <c r="C118" s="398">
        <v>3113253</v>
      </c>
      <c r="D118" s="44" t="s">
        <v>237</v>
      </c>
      <c r="E118" s="63" t="s">
        <v>50</v>
      </c>
      <c r="F118" s="64" t="s">
        <v>125</v>
      </c>
      <c r="G118" s="46">
        <f>120-(120*$G$8)</f>
        <v>120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2:605" s="2" customFormat="1" x14ac:dyDescent="0.25">
      <c r="B119" s="429"/>
      <c r="C119" s="103"/>
      <c r="D119" s="79" t="s">
        <v>243</v>
      </c>
      <c r="E119" s="99"/>
      <c r="F119" s="99"/>
      <c r="G119" s="100"/>
      <c r="H119" s="43"/>
      <c r="I119" s="43"/>
      <c r="J119" s="43"/>
      <c r="K119" s="43"/>
      <c r="L119" s="43"/>
      <c r="M119" s="4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</row>
    <row r="120" spans="2:605" x14ac:dyDescent="0.25">
      <c r="B120" s="110"/>
      <c r="C120" s="398">
        <v>3113256</v>
      </c>
      <c r="D120" s="40" t="s">
        <v>67</v>
      </c>
      <c r="E120" s="62" t="s">
        <v>48</v>
      </c>
      <c r="F120" s="62">
        <v>6</v>
      </c>
      <c r="G120" s="42">
        <f>6.5-(6.5*$G$8)</f>
        <v>6.5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2"/>
      <c r="AY120" s="2"/>
      <c r="AZ120" s="2"/>
      <c r="WE120" s="7"/>
      <c r="WF120" s="7"/>
      <c r="WG120" s="7"/>
    </row>
    <row r="121" spans="2:605" x14ac:dyDescent="0.25">
      <c r="B121" s="110"/>
      <c r="C121" s="398">
        <v>3113258</v>
      </c>
      <c r="D121" s="44" t="s">
        <v>68</v>
      </c>
      <c r="E121" s="63" t="s">
        <v>49</v>
      </c>
      <c r="F121" s="63">
        <v>3</v>
      </c>
      <c r="G121" s="46">
        <f>29-(29*$G$8)</f>
        <v>29</v>
      </c>
      <c r="H121" s="43"/>
      <c r="I121" s="33"/>
      <c r="J121" s="33"/>
      <c r="K121" s="33"/>
      <c r="L121" s="33"/>
      <c r="M121" s="3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2"/>
      <c r="AY121" s="2"/>
      <c r="AZ121" s="2"/>
      <c r="WE121" s="7"/>
      <c r="WF121" s="7"/>
      <c r="WG121" s="7"/>
    </row>
    <row r="122" spans="2:605" s="2" customFormat="1" x14ac:dyDescent="0.25">
      <c r="B122" s="429"/>
      <c r="C122" s="103"/>
      <c r="D122" s="79" t="s">
        <v>244</v>
      </c>
      <c r="E122" s="99"/>
      <c r="F122" s="99"/>
      <c r="G122" s="100"/>
      <c r="H122" s="43"/>
      <c r="I122" s="43"/>
      <c r="J122" s="43"/>
      <c r="K122" s="43"/>
      <c r="L122" s="43"/>
      <c r="M122" s="4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</row>
    <row r="123" spans="2:605" x14ac:dyDescent="0.25">
      <c r="B123" s="110"/>
      <c r="C123" s="398">
        <v>3113242</v>
      </c>
      <c r="D123" s="40" t="s">
        <v>65</v>
      </c>
      <c r="E123" s="62" t="s">
        <v>44</v>
      </c>
      <c r="F123" s="62">
        <v>12</v>
      </c>
      <c r="G123" s="42">
        <f>3-(3*$G$8)</f>
        <v>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2"/>
      <c r="AY123" s="2"/>
      <c r="AZ123" s="2"/>
      <c r="WE123" s="7"/>
      <c r="WF123" s="7"/>
      <c r="WG123" s="7"/>
    </row>
    <row r="124" spans="2:605" x14ac:dyDescent="0.25">
      <c r="B124" s="430"/>
      <c r="C124" s="409">
        <v>3113241</v>
      </c>
      <c r="D124" s="101" t="s">
        <v>65</v>
      </c>
      <c r="E124" s="102" t="s">
        <v>46</v>
      </c>
      <c r="F124" s="102">
        <v>12</v>
      </c>
      <c r="G124" s="46">
        <f>4-(4*$G$8)</f>
        <v>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2"/>
      <c r="AY124" s="2"/>
      <c r="AZ124" s="2"/>
      <c r="WE124" s="7"/>
      <c r="WF124" s="7"/>
      <c r="WG124" s="7"/>
    </row>
    <row r="125" spans="2:605" s="2" customFormat="1" x14ac:dyDescent="0.25">
      <c r="B125" s="429"/>
      <c r="C125" s="103"/>
      <c r="D125" s="79" t="s">
        <v>245</v>
      </c>
      <c r="E125" s="99"/>
      <c r="F125" s="99"/>
      <c r="G125" s="100"/>
      <c r="H125" s="43"/>
      <c r="I125" s="43"/>
      <c r="J125" s="43"/>
      <c r="K125" s="43"/>
      <c r="L125" s="43"/>
      <c r="M125" s="4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</row>
    <row r="126" spans="2:605" x14ac:dyDescent="0.25">
      <c r="B126" s="110"/>
      <c r="C126" s="398">
        <v>3113263</v>
      </c>
      <c r="D126" s="40" t="s">
        <v>234</v>
      </c>
      <c r="E126" s="62" t="s">
        <v>235</v>
      </c>
      <c r="F126" s="62">
        <v>12</v>
      </c>
      <c r="G126" s="42">
        <f>4-(4*$G$8)</f>
        <v>4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2"/>
      <c r="AY126" s="2"/>
      <c r="AZ126" s="2"/>
      <c r="WE126" s="7"/>
      <c r="WF126" s="7"/>
      <c r="WG126" s="7"/>
    </row>
    <row r="127" spans="2:605" s="2" customFormat="1" x14ac:dyDescent="0.25">
      <c r="B127" s="429"/>
      <c r="C127" s="103"/>
      <c r="D127" s="98"/>
      <c r="E127" s="103"/>
      <c r="F127" s="103"/>
      <c r="G127" s="104"/>
      <c r="H127" s="33"/>
      <c r="I127" s="43"/>
      <c r="J127" s="43"/>
      <c r="K127" s="43"/>
      <c r="L127" s="43"/>
      <c r="M127" s="4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</row>
    <row r="128" spans="2:605" s="2" customFormat="1" ht="15.75" x14ac:dyDescent="0.25">
      <c r="B128" s="416"/>
      <c r="C128" s="405"/>
      <c r="D128" s="26" t="s">
        <v>110</v>
      </c>
      <c r="E128" s="27"/>
      <c r="F128" s="27"/>
      <c r="G128" s="28"/>
      <c r="H128" s="6"/>
      <c r="I128" s="43"/>
      <c r="J128" s="43"/>
      <c r="K128" s="43"/>
      <c r="L128" s="43"/>
      <c r="M128" s="43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2:605" s="2" customFormat="1" x14ac:dyDescent="0.25">
      <c r="B129" s="419"/>
      <c r="C129" s="406"/>
      <c r="D129" s="35" t="s">
        <v>14</v>
      </c>
      <c r="E129" s="36"/>
      <c r="F129" s="36"/>
      <c r="G129" s="37"/>
      <c r="H129" s="6"/>
      <c r="I129" s="43"/>
      <c r="J129" s="43"/>
      <c r="K129" s="43"/>
      <c r="L129" s="43"/>
      <c r="M129" s="43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:605" s="2" customFormat="1" x14ac:dyDescent="0.25">
      <c r="B130" s="110"/>
      <c r="C130" s="112">
        <v>3112230</v>
      </c>
      <c r="D130" s="40" t="s">
        <v>156</v>
      </c>
      <c r="E130" s="41" t="s">
        <v>64</v>
      </c>
      <c r="F130" s="41">
        <v>6</v>
      </c>
      <c r="G130" s="42">
        <f>8.5-(8.5*$G$8)</f>
        <v>8.5</v>
      </c>
      <c r="H130" s="6"/>
      <c r="I130" s="33"/>
      <c r="J130" s="33"/>
      <c r="K130" s="33"/>
      <c r="L130" s="33"/>
      <c r="M130" s="33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2:605" s="2" customFormat="1" x14ac:dyDescent="0.25">
      <c r="B131" s="110"/>
      <c r="C131" s="112">
        <v>3112234</v>
      </c>
      <c r="D131" s="44" t="s">
        <v>157</v>
      </c>
      <c r="E131" s="45" t="s">
        <v>167</v>
      </c>
      <c r="F131" s="45">
        <v>6</v>
      </c>
      <c r="G131" s="46">
        <f>8.5-(8.5*$G$8)</f>
        <v>8.5</v>
      </c>
      <c r="H131" s="6"/>
      <c r="I131" s="43"/>
      <c r="J131" s="43"/>
      <c r="K131" s="43"/>
      <c r="L131" s="43"/>
      <c r="M131" s="43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2:605" s="2" customFormat="1" x14ac:dyDescent="0.25">
      <c r="B132" s="418"/>
      <c r="C132" s="111"/>
      <c r="D132" s="47" t="s">
        <v>224</v>
      </c>
      <c r="E132" s="48"/>
      <c r="F132" s="48"/>
      <c r="G132" s="49"/>
      <c r="H132" s="6"/>
      <c r="I132" s="43"/>
      <c r="J132" s="43"/>
      <c r="K132" s="43"/>
      <c r="L132" s="43"/>
      <c r="M132" s="43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2:605" s="2" customFormat="1" x14ac:dyDescent="0.25">
      <c r="B133" s="110"/>
      <c r="C133" s="112">
        <v>3112244</v>
      </c>
      <c r="D133" s="44" t="s">
        <v>270</v>
      </c>
      <c r="E133" s="45" t="s">
        <v>170</v>
      </c>
      <c r="F133" s="45">
        <v>6</v>
      </c>
      <c r="G133" s="46">
        <f>4.8-(4.8*$G$8)</f>
        <v>4.8</v>
      </c>
      <c r="H133" s="6"/>
      <c r="I133" s="43"/>
      <c r="J133" s="43"/>
      <c r="K133" s="43"/>
      <c r="L133" s="43"/>
      <c r="M133" s="43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2:605" s="2" customFormat="1" x14ac:dyDescent="0.25">
      <c r="B134" s="110"/>
      <c r="C134" s="112">
        <v>3112237</v>
      </c>
      <c r="D134" s="40" t="s">
        <v>270</v>
      </c>
      <c r="E134" s="41" t="s">
        <v>168</v>
      </c>
      <c r="F134" s="41">
        <v>6</v>
      </c>
      <c r="G134" s="42">
        <f>8-(8*$G$8)</f>
        <v>8</v>
      </c>
      <c r="H134" s="6"/>
      <c r="I134" s="33"/>
      <c r="J134" s="33"/>
      <c r="K134" s="33"/>
      <c r="L134" s="33"/>
      <c r="M134" s="33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2:605" s="2" customFormat="1" x14ac:dyDescent="0.25">
      <c r="B135" s="110"/>
      <c r="C135" s="112">
        <v>3112239</v>
      </c>
      <c r="D135" s="44" t="s">
        <v>271</v>
      </c>
      <c r="E135" s="45" t="s">
        <v>168</v>
      </c>
      <c r="F135" s="45">
        <v>6</v>
      </c>
      <c r="G135" s="46">
        <f t="shared" ref="G135:G136" si="2">8-(8*$G$8)</f>
        <v>8</v>
      </c>
      <c r="H135" s="6"/>
      <c r="I135" s="43"/>
      <c r="J135" s="43"/>
      <c r="K135" s="43"/>
      <c r="L135" s="43"/>
      <c r="M135" s="43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2:605" s="2" customFormat="1" x14ac:dyDescent="0.25">
      <c r="B136" s="110"/>
      <c r="C136" s="112">
        <v>3112238</v>
      </c>
      <c r="D136" s="40" t="s">
        <v>272</v>
      </c>
      <c r="E136" s="41" t="s">
        <v>168</v>
      </c>
      <c r="F136" s="41">
        <v>6</v>
      </c>
      <c r="G136" s="42">
        <f t="shared" si="2"/>
        <v>8</v>
      </c>
      <c r="H136" s="6"/>
      <c r="I136" s="43"/>
      <c r="J136" s="43"/>
      <c r="K136" s="43"/>
      <c r="L136" s="43"/>
      <c r="M136" s="43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2:605" s="2" customFormat="1" x14ac:dyDescent="0.25">
      <c r="B137" s="110"/>
      <c r="C137" s="112">
        <v>3112240</v>
      </c>
      <c r="D137" s="44" t="s">
        <v>270</v>
      </c>
      <c r="E137" s="45" t="s">
        <v>169</v>
      </c>
      <c r="F137" s="45">
        <v>3</v>
      </c>
      <c r="G137" s="46">
        <f>32.5-(32.5*$G$8)</f>
        <v>32.5</v>
      </c>
      <c r="H137" s="6"/>
      <c r="I137" s="33"/>
      <c r="J137" s="33"/>
      <c r="K137" s="33"/>
      <c r="L137" s="33"/>
      <c r="M137" s="33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2:605" s="2" customFormat="1" x14ac:dyDescent="0.25">
      <c r="B138" s="110"/>
      <c r="C138" s="112">
        <v>3112242</v>
      </c>
      <c r="D138" s="40" t="s">
        <v>271</v>
      </c>
      <c r="E138" s="41" t="s">
        <v>169</v>
      </c>
      <c r="F138" s="41">
        <v>3</v>
      </c>
      <c r="G138" s="42">
        <f>32.5-(32.5*$G$8)</f>
        <v>32.5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2:605" s="2" customFormat="1" x14ac:dyDescent="0.25">
      <c r="B139" s="418"/>
      <c r="C139" s="111"/>
      <c r="D139" s="47" t="s">
        <v>19</v>
      </c>
      <c r="E139" s="48"/>
      <c r="F139" s="48"/>
      <c r="G139" s="4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2:605" s="2" customFormat="1" x14ac:dyDescent="0.25">
      <c r="B140" s="110"/>
      <c r="C140" s="112">
        <v>3112232</v>
      </c>
      <c r="D140" s="40" t="s">
        <v>158</v>
      </c>
      <c r="E140" s="41" t="s">
        <v>170</v>
      </c>
      <c r="F140" s="41">
        <v>6</v>
      </c>
      <c r="G140" s="42">
        <f>5.3-(5.3*$G$8)</f>
        <v>5.3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2:605" s="2" customFormat="1" x14ac:dyDescent="0.25">
      <c r="B141" s="110"/>
      <c r="C141" s="112">
        <v>3112228</v>
      </c>
      <c r="D141" s="44" t="s">
        <v>159</v>
      </c>
      <c r="E141" s="45" t="s">
        <v>168</v>
      </c>
      <c r="F141" s="45">
        <v>6</v>
      </c>
      <c r="G141" s="46">
        <f>8-(8*$G$8)</f>
        <v>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2:605" s="2" customFormat="1" x14ac:dyDescent="0.25">
      <c r="B142" s="110"/>
      <c r="C142" s="112">
        <v>3112245</v>
      </c>
      <c r="D142" s="40" t="s">
        <v>158</v>
      </c>
      <c r="E142" s="41" t="s">
        <v>168</v>
      </c>
      <c r="F142" s="41">
        <v>6</v>
      </c>
      <c r="G142" s="42">
        <f>8-(8*$G$8)</f>
        <v>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2:605" s="2" customFormat="1" x14ac:dyDescent="0.25">
      <c r="B143" s="419"/>
      <c r="C143" s="406"/>
      <c r="D143" s="35" t="s">
        <v>311</v>
      </c>
      <c r="E143" s="36"/>
      <c r="F143" s="36"/>
      <c r="G143" s="37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2:605" x14ac:dyDescent="0.25">
      <c r="B144" s="110"/>
      <c r="C144" s="112">
        <v>3112247</v>
      </c>
      <c r="D144" s="40" t="s">
        <v>311</v>
      </c>
      <c r="E144" s="41" t="s">
        <v>312</v>
      </c>
      <c r="F144" s="41">
        <v>6</v>
      </c>
      <c r="G144" s="42">
        <f>7.9-(7.9*$G$8)</f>
        <v>7.9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2"/>
      <c r="AZ144" s="2"/>
      <c r="WF144" s="7"/>
      <c r="WG144" s="7"/>
    </row>
    <row r="145" spans="2:605" s="2" customFormat="1" x14ac:dyDescent="0.25">
      <c r="B145" s="419"/>
      <c r="C145" s="406"/>
      <c r="D145" s="35" t="s">
        <v>225</v>
      </c>
      <c r="E145" s="36"/>
      <c r="F145" s="36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2:605" x14ac:dyDescent="0.25">
      <c r="B146" s="110"/>
      <c r="C146" s="112">
        <v>3112248</v>
      </c>
      <c r="D146" s="40" t="s">
        <v>273</v>
      </c>
      <c r="E146" s="41" t="s">
        <v>233</v>
      </c>
      <c r="F146" s="41">
        <v>6</v>
      </c>
      <c r="G146" s="42">
        <f>11-(11*$G$8)</f>
        <v>11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2"/>
      <c r="AZ146" s="2"/>
      <c r="WF146" s="7"/>
      <c r="WG146" s="7"/>
    </row>
    <row r="147" spans="2:605" s="2" customFormat="1" x14ac:dyDescent="0.25">
      <c r="B147" s="425"/>
      <c r="C147" s="407"/>
      <c r="D147" s="74"/>
      <c r="E147" s="75"/>
      <c r="F147" s="75"/>
      <c r="G147" s="76"/>
      <c r="H147" s="33"/>
      <c r="I147" s="6"/>
      <c r="J147" s="6"/>
      <c r="K147" s="6"/>
      <c r="L147" s="6"/>
      <c r="M147" s="6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</row>
    <row r="148" spans="2:605" s="2" customFormat="1" ht="15.75" x14ac:dyDescent="0.25">
      <c r="B148" s="421"/>
      <c r="C148" s="56"/>
      <c r="D148" s="55" t="s">
        <v>8</v>
      </c>
      <c r="E148" s="56"/>
      <c r="F148" s="56"/>
      <c r="G148" s="5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2:605" s="2" customFormat="1" x14ac:dyDescent="0.25">
      <c r="B149" s="418"/>
      <c r="C149" s="111"/>
      <c r="D149" s="47" t="s">
        <v>221</v>
      </c>
      <c r="E149" s="61"/>
      <c r="F149" s="61"/>
      <c r="G149" s="4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2:605" s="2" customFormat="1" x14ac:dyDescent="0.25">
      <c r="B150" s="110"/>
      <c r="C150" s="112">
        <v>3111040</v>
      </c>
      <c r="D150" s="40" t="s">
        <v>230</v>
      </c>
      <c r="E150" s="62" t="s">
        <v>170</v>
      </c>
      <c r="F150" s="62">
        <v>6</v>
      </c>
      <c r="G150" s="42">
        <f>5-(5*$G$8)</f>
        <v>5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2:605" s="2" customFormat="1" x14ac:dyDescent="0.25">
      <c r="B151" s="110"/>
      <c r="C151" s="112">
        <v>3111036</v>
      </c>
      <c r="D151" s="44" t="s">
        <v>230</v>
      </c>
      <c r="E151" s="63" t="s">
        <v>171</v>
      </c>
      <c r="F151" s="63">
        <v>6</v>
      </c>
      <c r="G151" s="46">
        <f>11-(11*$G$8)</f>
        <v>11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2:605" s="2" customFormat="1" x14ac:dyDescent="0.25">
      <c r="B152" s="110"/>
      <c r="C152" s="112">
        <v>3111037</v>
      </c>
      <c r="D152" s="40" t="s">
        <v>230</v>
      </c>
      <c r="E152" s="62" t="s">
        <v>27</v>
      </c>
      <c r="F152" s="62">
        <v>3</v>
      </c>
      <c r="G152" s="42">
        <f>51-(51*$G$8)</f>
        <v>51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2:605" s="2" customFormat="1" x14ac:dyDescent="0.25">
      <c r="B153" s="110"/>
      <c r="C153" s="112">
        <v>3111038</v>
      </c>
      <c r="D153" s="44" t="s">
        <v>231</v>
      </c>
      <c r="E153" s="63" t="s">
        <v>23</v>
      </c>
      <c r="F153" s="64" t="s">
        <v>125</v>
      </c>
      <c r="G153" s="46">
        <f>189-(189*$G$8)</f>
        <v>189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2:605" s="2" customFormat="1" x14ac:dyDescent="0.25">
      <c r="B154" s="418"/>
      <c r="C154" s="111"/>
      <c r="D154" s="47" t="s">
        <v>66</v>
      </c>
      <c r="E154" s="61"/>
      <c r="F154" s="61"/>
      <c r="G154" s="49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2:605" s="2" customFormat="1" x14ac:dyDescent="0.25">
      <c r="B155" s="110"/>
      <c r="C155" s="112">
        <v>3111041</v>
      </c>
      <c r="D155" s="40" t="s">
        <v>160</v>
      </c>
      <c r="E155" s="62" t="s">
        <v>339</v>
      </c>
      <c r="F155" s="62">
        <v>6</v>
      </c>
      <c r="G155" s="42">
        <f>4.9-(4.9*$G$8)</f>
        <v>4.9000000000000004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2:605" s="2" customFormat="1" x14ac:dyDescent="0.25">
      <c r="B156" s="110"/>
      <c r="C156" s="112">
        <v>3111030</v>
      </c>
      <c r="D156" s="44" t="s">
        <v>160</v>
      </c>
      <c r="E156" s="63" t="s">
        <v>171</v>
      </c>
      <c r="F156" s="63">
        <v>6</v>
      </c>
      <c r="G156" s="46">
        <f>9.7-(9.7*$G$8)</f>
        <v>9.6999999999999993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2:605" x14ac:dyDescent="0.25">
      <c r="B157" s="110"/>
      <c r="C157" s="112">
        <v>3111031</v>
      </c>
      <c r="D157" s="84" t="s">
        <v>160</v>
      </c>
      <c r="E157" s="498" t="s">
        <v>236</v>
      </c>
      <c r="F157" s="499">
        <v>3</v>
      </c>
      <c r="G157" s="500">
        <f>49-(49*$G$8)</f>
        <v>49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</row>
    <row r="158" spans="2:605" s="2" customFormat="1" x14ac:dyDescent="0.25">
      <c r="B158" s="418"/>
      <c r="C158" s="111"/>
      <c r="D158" s="47" t="s">
        <v>69</v>
      </c>
      <c r="E158" s="61"/>
      <c r="F158" s="61"/>
      <c r="G158" s="49"/>
      <c r="H158" s="6"/>
      <c r="I158" s="33"/>
      <c r="J158" s="33"/>
      <c r="K158" s="33"/>
      <c r="L158" s="33"/>
      <c r="M158" s="33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2:605" s="2" customFormat="1" x14ac:dyDescent="0.25">
      <c r="B159" s="110"/>
      <c r="C159" s="112">
        <v>3111033</v>
      </c>
      <c r="D159" s="40" t="s">
        <v>161</v>
      </c>
      <c r="E159" s="62" t="s">
        <v>170</v>
      </c>
      <c r="F159" s="62">
        <v>6</v>
      </c>
      <c r="G159" s="42">
        <f>6.4-(6.4*$G$8)</f>
        <v>6.4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2:605" s="2" customFormat="1" x14ac:dyDescent="0.25">
      <c r="B160" s="110"/>
      <c r="C160" s="112">
        <v>3111035</v>
      </c>
      <c r="D160" s="44" t="s">
        <v>161</v>
      </c>
      <c r="E160" s="63" t="s">
        <v>168</v>
      </c>
      <c r="F160" s="63">
        <v>6</v>
      </c>
      <c r="G160" s="46">
        <f>12.2-(12.2*$G$8)</f>
        <v>12.2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605" s="2" customFormat="1" ht="15.75" thickBot="1" x14ac:dyDescent="0.3">
      <c r="B161" s="431"/>
      <c r="C161" s="410"/>
      <c r="D161" s="105"/>
      <c r="E161" s="106"/>
      <c r="F161" s="106"/>
      <c r="G161" s="10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605" s="58" customFormat="1" ht="15.75" x14ac:dyDescent="0.25">
      <c r="A162" s="2"/>
      <c r="B162" s="422" t="s">
        <v>121</v>
      </c>
      <c r="C162" s="66"/>
      <c r="D162" s="26" t="s">
        <v>128</v>
      </c>
      <c r="E162" s="66"/>
      <c r="F162" s="66"/>
      <c r="G162" s="67"/>
      <c r="H162" s="43"/>
      <c r="I162" s="50"/>
      <c r="J162" s="50"/>
      <c r="K162" s="50"/>
      <c r="L162" s="50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</row>
    <row r="163" spans="1:605" s="58" customFormat="1" x14ac:dyDescent="0.25">
      <c r="A163" s="2"/>
      <c r="B163" s="417"/>
      <c r="C163" s="59"/>
      <c r="D163" s="29" t="s">
        <v>116</v>
      </c>
      <c r="E163" s="59"/>
      <c r="F163" s="59"/>
      <c r="G163" s="60"/>
      <c r="H163" s="43"/>
      <c r="I163" s="50"/>
      <c r="J163" s="50"/>
      <c r="K163" s="50"/>
      <c r="L163" s="50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</row>
    <row r="164" spans="1:605" s="58" customFormat="1" x14ac:dyDescent="0.25">
      <c r="A164" s="2"/>
      <c r="B164" s="427"/>
      <c r="C164" s="91"/>
      <c r="D164" s="90"/>
      <c r="E164" s="91"/>
      <c r="F164" s="91"/>
      <c r="G164" s="92"/>
      <c r="H164" s="4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</row>
    <row r="165" spans="1:605" x14ac:dyDescent="0.25">
      <c r="B165" s="110"/>
      <c r="C165" s="398">
        <v>3216303</v>
      </c>
      <c r="D165" s="40" t="s">
        <v>135</v>
      </c>
      <c r="E165" s="77" t="s">
        <v>132</v>
      </c>
      <c r="F165" s="77">
        <v>36</v>
      </c>
      <c r="G165" s="42">
        <f>10.84-(10.84*$G$8)</f>
        <v>10.84</v>
      </c>
      <c r="H165" s="43"/>
      <c r="I165" s="33"/>
      <c r="J165" s="33"/>
      <c r="K165" s="33"/>
      <c r="L165" s="33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2"/>
      <c r="WG165" s="7"/>
    </row>
    <row r="166" spans="1:605" x14ac:dyDescent="0.25">
      <c r="B166" s="110"/>
      <c r="C166" s="398">
        <v>3216301</v>
      </c>
      <c r="D166" s="44" t="s">
        <v>313</v>
      </c>
      <c r="E166" s="82" t="s">
        <v>310</v>
      </c>
      <c r="F166" s="82">
        <v>1000</v>
      </c>
      <c r="G166" s="46">
        <f>0.12-(0.12*$G$8)</f>
        <v>0.12</v>
      </c>
      <c r="H166" s="43"/>
      <c r="I166" s="33"/>
      <c r="J166" s="33"/>
      <c r="K166" s="33"/>
      <c r="L166" s="33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2"/>
      <c r="WG166" s="7"/>
    </row>
    <row r="167" spans="1:605" x14ac:dyDescent="0.25">
      <c r="B167" s="110"/>
      <c r="C167" s="398">
        <v>3216326</v>
      </c>
      <c r="D167" s="40" t="s">
        <v>136</v>
      </c>
      <c r="E167" s="77" t="s">
        <v>133</v>
      </c>
      <c r="F167" s="77">
        <v>12</v>
      </c>
      <c r="G167" s="42">
        <f>5.3-(5.3*$G$8)</f>
        <v>5.3</v>
      </c>
      <c r="H167" s="43"/>
      <c r="I167" s="87"/>
      <c r="J167" s="87"/>
      <c r="K167" s="87"/>
      <c r="L167" s="87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2"/>
      <c r="WG167" s="7"/>
    </row>
    <row r="168" spans="1:605" x14ac:dyDescent="0.25">
      <c r="B168" s="110"/>
      <c r="C168" s="398">
        <v>3216327</v>
      </c>
      <c r="D168" s="44" t="s">
        <v>137</v>
      </c>
      <c r="E168" s="82" t="s">
        <v>134</v>
      </c>
      <c r="F168" s="82">
        <v>4</v>
      </c>
      <c r="G168" s="46">
        <f>15.73-(15.73*$G$8)</f>
        <v>15.73</v>
      </c>
      <c r="H168" s="43"/>
      <c r="I168" s="87"/>
      <c r="J168" s="87"/>
      <c r="K168" s="87"/>
      <c r="L168" s="87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2"/>
      <c r="WG168" s="7"/>
    </row>
    <row r="169" spans="1:605" x14ac:dyDescent="0.25">
      <c r="B169" s="110"/>
      <c r="C169" s="398">
        <v>3216329</v>
      </c>
      <c r="D169" s="40" t="s">
        <v>314</v>
      </c>
      <c r="E169" s="77"/>
      <c r="F169" s="77">
        <v>100</v>
      </c>
      <c r="G169" s="42">
        <f>0.84-(0.84*$G$8)</f>
        <v>0.84</v>
      </c>
      <c r="H169" s="43"/>
      <c r="I169" s="33"/>
      <c r="J169" s="33"/>
      <c r="K169" s="33"/>
      <c r="L169" s="33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2"/>
      <c r="WG169" s="7"/>
    </row>
    <row r="170" spans="1:605" s="2" customFormat="1" x14ac:dyDescent="0.25">
      <c r="B170" s="425"/>
      <c r="C170" s="407"/>
      <c r="D170" s="47" t="s">
        <v>283</v>
      </c>
      <c r="E170" s="75"/>
      <c r="F170" s="75"/>
      <c r="G170" s="76"/>
      <c r="H170" s="43"/>
      <c r="I170" s="87"/>
      <c r="J170" s="87"/>
      <c r="K170" s="87"/>
      <c r="L170" s="87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1:605" x14ac:dyDescent="0.25">
      <c r="B171" s="110"/>
      <c r="C171" s="398" t="s">
        <v>52</v>
      </c>
      <c r="D171" s="40" t="s">
        <v>284</v>
      </c>
      <c r="E171" s="77"/>
      <c r="F171" s="77">
        <v>48</v>
      </c>
      <c r="G171" s="78">
        <f>0.78-(0.78*$G$8)</f>
        <v>0.78</v>
      </c>
      <c r="H171" s="43"/>
      <c r="I171" s="33"/>
      <c r="J171" s="33"/>
      <c r="K171" s="33"/>
      <c r="L171" s="33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2"/>
      <c r="WG171" s="7"/>
    </row>
    <row r="172" spans="1:605" x14ac:dyDescent="0.25">
      <c r="B172" s="110"/>
      <c r="C172" s="398" t="s">
        <v>58</v>
      </c>
      <c r="D172" s="44" t="s">
        <v>285</v>
      </c>
      <c r="E172" s="82"/>
      <c r="F172" s="82">
        <v>36</v>
      </c>
      <c r="G172" s="83">
        <f>0.99-(0.99*$G$8)</f>
        <v>0.99</v>
      </c>
      <c r="H172" s="43"/>
      <c r="I172" s="33"/>
      <c r="J172" s="33"/>
      <c r="K172" s="33"/>
      <c r="L172" s="33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2"/>
      <c r="WG172" s="7"/>
    </row>
    <row r="173" spans="1:605" x14ac:dyDescent="0.25">
      <c r="B173" s="110"/>
      <c r="C173" s="398" t="s">
        <v>59</v>
      </c>
      <c r="D173" s="40" t="s">
        <v>289</v>
      </c>
      <c r="E173" s="77"/>
      <c r="F173" s="77">
        <v>32</v>
      </c>
      <c r="G173" s="78">
        <f>1.24-(1.24*$G$8)</f>
        <v>1.24</v>
      </c>
      <c r="H173" s="43"/>
      <c r="I173" s="33"/>
      <c r="J173" s="33"/>
      <c r="K173" s="33"/>
      <c r="L173" s="33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2"/>
      <c r="WG173" s="7"/>
    </row>
    <row r="174" spans="1:605" x14ac:dyDescent="0.25">
      <c r="B174" s="110"/>
      <c r="C174" s="398" t="s">
        <v>60</v>
      </c>
      <c r="D174" s="44" t="s">
        <v>290</v>
      </c>
      <c r="E174" s="82"/>
      <c r="F174" s="82">
        <v>24</v>
      </c>
      <c r="G174" s="83">
        <f>1.57-(1.57*$G$8)</f>
        <v>1.57</v>
      </c>
      <c r="H174" s="43"/>
      <c r="I174" s="33"/>
      <c r="J174" s="33"/>
      <c r="K174" s="33"/>
      <c r="L174" s="33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2"/>
      <c r="WG174" s="7"/>
    </row>
    <row r="175" spans="1:605" x14ac:dyDescent="0.25">
      <c r="B175" s="110"/>
      <c r="C175" s="398" t="s">
        <v>61</v>
      </c>
      <c r="D175" s="40" t="s">
        <v>291</v>
      </c>
      <c r="E175" s="77"/>
      <c r="F175" s="77">
        <v>24</v>
      </c>
      <c r="G175" s="78">
        <f>2.07-(2.07*$G$8)</f>
        <v>2.0699999999999998</v>
      </c>
      <c r="H175" s="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2"/>
      <c r="WG175" s="7"/>
    </row>
    <row r="176" spans="1:605" s="2" customFormat="1" x14ac:dyDescent="0.25">
      <c r="B176" s="425"/>
      <c r="C176" s="407"/>
      <c r="D176" s="47" t="s">
        <v>338</v>
      </c>
      <c r="E176" s="75"/>
      <c r="F176" s="75"/>
      <c r="G176" s="76"/>
      <c r="H176" s="43"/>
      <c r="I176" s="87"/>
      <c r="J176" s="87"/>
      <c r="K176" s="87"/>
      <c r="L176" s="87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2:605" x14ac:dyDescent="0.25">
      <c r="B177" s="110"/>
      <c r="C177" s="398">
        <v>3216216</v>
      </c>
      <c r="D177" s="40" t="s">
        <v>306</v>
      </c>
      <c r="E177" s="77"/>
      <c r="F177" s="77">
        <v>10</v>
      </c>
      <c r="G177" s="42">
        <f>1.16-(1.16*$G$8)</f>
        <v>1.1599999999999999</v>
      </c>
      <c r="H177" s="43"/>
      <c r="I177" s="33"/>
      <c r="J177" s="33"/>
      <c r="K177" s="33"/>
      <c r="L177" s="33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2"/>
      <c r="WG177" s="7"/>
    </row>
    <row r="178" spans="2:605" x14ac:dyDescent="0.25">
      <c r="B178" s="110"/>
      <c r="C178" s="398">
        <v>3216215</v>
      </c>
      <c r="D178" s="44" t="s">
        <v>286</v>
      </c>
      <c r="E178" s="82"/>
      <c r="F178" s="82">
        <v>10</v>
      </c>
      <c r="G178" s="46">
        <f>1.99-(1.99*$G$8)</f>
        <v>1.99</v>
      </c>
      <c r="H178" s="43"/>
      <c r="I178" s="33"/>
      <c r="J178" s="33"/>
      <c r="K178" s="33"/>
      <c r="L178" s="33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2"/>
      <c r="WG178" s="7"/>
    </row>
    <row r="179" spans="2:605" ht="13.5" customHeight="1" x14ac:dyDescent="0.25">
      <c r="B179" s="110"/>
      <c r="C179" s="398">
        <v>3216214</v>
      </c>
      <c r="D179" s="40" t="s">
        <v>287</v>
      </c>
      <c r="E179" s="77"/>
      <c r="F179" s="77">
        <v>10</v>
      </c>
      <c r="G179" s="42">
        <f>2.03-(2.03*$G$8)</f>
        <v>2.0299999999999998</v>
      </c>
      <c r="H179" s="43"/>
      <c r="I179" s="33"/>
      <c r="J179" s="33"/>
      <c r="K179" s="33"/>
      <c r="L179" s="33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2"/>
      <c r="WG179" s="7"/>
    </row>
    <row r="180" spans="2:605" ht="13.5" customHeight="1" x14ac:dyDescent="0.25">
      <c r="B180" s="110"/>
      <c r="C180" s="398">
        <v>3216213</v>
      </c>
      <c r="D180" s="44" t="s">
        <v>288</v>
      </c>
      <c r="E180" s="82"/>
      <c r="F180" s="82">
        <v>10</v>
      </c>
      <c r="G180" s="46">
        <f>2.21-(2.21*$G$8)</f>
        <v>2.21</v>
      </c>
      <c r="H180" s="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2"/>
      <c r="WG180" s="7"/>
    </row>
    <row r="181" spans="2:605" x14ac:dyDescent="0.25">
      <c r="B181" s="110"/>
      <c r="C181" s="398">
        <v>3216212</v>
      </c>
      <c r="D181" s="40" t="s">
        <v>292</v>
      </c>
      <c r="E181" s="77"/>
      <c r="F181" s="77">
        <v>10</v>
      </c>
      <c r="G181" s="42">
        <f>2.82-(2.82*$G$8)</f>
        <v>2.82</v>
      </c>
      <c r="H181" s="43"/>
      <c r="I181" s="33"/>
      <c r="J181" s="33"/>
      <c r="K181" s="33"/>
      <c r="L181" s="33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2"/>
      <c r="WG181" s="7"/>
    </row>
    <row r="182" spans="2:605" x14ac:dyDescent="0.25">
      <c r="B182" s="110"/>
      <c r="C182" s="398">
        <v>3216211</v>
      </c>
      <c r="D182" s="44" t="s">
        <v>293</v>
      </c>
      <c r="E182" s="82"/>
      <c r="F182" s="82">
        <v>10</v>
      </c>
      <c r="G182" s="46">
        <f>3.91-(3.91*$G$8)</f>
        <v>3.91</v>
      </c>
      <c r="H182" s="43"/>
      <c r="I182" s="33"/>
      <c r="J182" s="33"/>
      <c r="K182" s="33"/>
      <c r="L182" s="33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2"/>
      <c r="WG182" s="7"/>
    </row>
    <row r="183" spans="2:605" s="2" customFormat="1" x14ac:dyDescent="0.25">
      <c r="B183" s="425"/>
      <c r="C183" s="407"/>
      <c r="D183" s="47" t="s">
        <v>324</v>
      </c>
      <c r="E183" s="75"/>
      <c r="F183" s="75"/>
      <c r="G183" s="76"/>
      <c r="H183" s="43"/>
      <c r="I183" s="87"/>
      <c r="J183" s="87"/>
      <c r="K183" s="87"/>
      <c r="L183" s="87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2:605" x14ac:dyDescent="0.25">
      <c r="B184" s="110"/>
      <c r="C184" s="398">
        <v>3216341</v>
      </c>
      <c r="D184" s="40" t="s">
        <v>294</v>
      </c>
      <c r="E184" s="77"/>
      <c r="F184" s="77">
        <v>1</v>
      </c>
      <c r="G184" s="42">
        <f>6.48-(6.48*$G$8)</f>
        <v>6.48</v>
      </c>
      <c r="H184" s="43"/>
      <c r="I184" s="33"/>
      <c r="J184" s="33"/>
      <c r="K184" s="33"/>
      <c r="L184" s="33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2"/>
      <c r="WG184" s="7"/>
    </row>
    <row r="185" spans="2:605" x14ac:dyDescent="0.25">
      <c r="B185" s="110"/>
      <c r="C185" s="398">
        <v>3216342</v>
      </c>
      <c r="D185" s="44" t="s">
        <v>295</v>
      </c>
      <c r="E185" s="82"/>
      <c r="F185" s="82">
        <v>1</v>
      </c>
      <c r="G185" s="46">
        <f t="shared" ref="G185:G187" si="3">6.48-(6.48*$G$8)</f>
        <v>6.48</v>
      </c>
      <c r="H185" s="43"/>
      <c r="I185" s="33"/>
      <c r="J185" s="33"/>
      <c r="K185" s="33"/>
      <c r="L185" s="33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2"/>
      <c r="WG185" s="7"/>
    </row>
    <row r="186" spans="2:605" ht="13.5" customHeight="1" x14ac:dyDescent="0.25">
      <c r="B186" s="110"/>
      <c r="C186" s="398">
        <v>3216343</v>
      </c>
      <c r="D186" s="40" t="s">
        <v>296</v>
      </c>
      <c r="E186" s="77"/>
      <c r="F186" s="77">
        <v>1</v>
      </c>
      <c r="G186" s="42">
        <f t="shared" si="3"/>
        <v>6.48</v>
      </c>
      <c r="H186" s="43"/>
      <c r="I186" s="33"/>
      <c r="J186" s="33"/>
      <c r="K186" s="33"/>
      <c r="L186" s="33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2"/>
      <c r="WG186" s="7"/>
    </row>
    <row r="187" spans="2:605" ht="13.5" customHeight="1" x14ac:dyDescent="0.25">
      <c r="B187" s="110"/>
      <c r="C187" s="398">
        <v>3216344</v>
      </c>
      <c r="D187" s="44" t="s">
        <v>297</v>
      </c>
      <c r="E187" s="82"/>
      <c r="F187" s="82">
        <v>1</v>
      </c>
      <c r="G187" s="46">
        <f t="shared" si="3"/>
        <v>6.48</v>
      </c>
      <c r="H187" s="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2"/>
      <c r="WG187" s="7"/>
    </row>
    <row r="188" spans="2:605" x14ac:dyDescent="0.25">
      <c r="B188" s="110"/>
      <c r="C188" s="398">
        <v>3216345</v>
      </c>
      <c r="D188" s="40" t="s">
        <v>299</v>
      </c>
      <c r="E188" s="77"/>
      <c r="F188" s="77">
        <v>1</v>
      </c>
      <c r="G188" s="42">
        <f>7.04-(7.04*$G$8)</f>
        <v>7.04</v>
      </c>
      <c r="H188" s="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2"/>
      <c r="WG188" s="7"/>
    </row>
    <row r="189" spans="2:605" x14ac:dyDescent="0.25">
      <c r="B189" s="110"/>
      <c r="C189" s="398">
        <v>3216346</v>
      </c>
      <c r="D189" s="44" t="s">
        <v>300</v>
      </c>
      <c r="E189" s="82"/>
      <c r="F189" s="82">
        <v>1</v>
      </c>
      <c r="G189" s="46">
        <f t="shared" ref="G189:G190" si="4">7.04-(7.04*$G$8)</f>
        <v>7.04</v>
      </c>
      <c r="H189" s="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2"/>
      <c r="WG189" s="7"/>
    </row>
    <row r="190" spans="2:605" x14ac:dyDescent="0.25">
      <c r="B190" s="110"/>
      <c r="C190" s="398">
        <v>3216347</v>
      </c>
      <c r="D190" s="40" t="s">
        <v>301</v>
      </c>
      <c r="E190" s="77"/>
      <c r="F190" s="77">
        <v>1</v>
      </c>
      <c r="G190" s="42">
        <f t="shared" si="4"/>
        <v>7.04</v>
      </c>
      <c r="H190" s="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2"/>
      <c r="WG190" s="7"/>
    </row>
    <row r="191" spans="2:605" s="2" customFormat="1" x14ac:dyDescent="0.25">
      <c r="B191" s="425"/>
      <c r="C191" s="407"/>
      <c r="D191" s="47" t="s">
        <v>325</v>
      </c>
      <c r="E191" s="75"/>
      <c r="F191" s="75"/>
      <c r="G191" s="76"/>
      <c r="H191" s="43"/>
      <c r="I191" s="87"/>
      <c r="J191" s="87"/>
      <c r="K191" s="87"/>
      <c r="L191" s="87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2:605" x14ac:dyDescent="0.25">
      <c r="B192" s="110"/>
      <c r="C192" s="398">
        <v>3216348</v>
      </c>
      <c r="D192" s="40" t="s">
        <v>323</v>
      </c>
      <c r="E192" s="77"/>
      <c r="F192" s="77">
        <v>1</v>
      </c>
      <c r="G192" s="42">
        <f>4.34-(4.34*$G$8)</f>
        <v>4.34</v>
      </c>
      <c r="H192" s="43"/>
      <c r="I192" s="33"/>
      <c r="J192" s="33"/>
      <c r="K192" s="33"/>
      <c r="L192" s="33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2"/>
      <c r="WG192" s="7"/>
    </row>
    <row r="193" spans="2:605" x14ac:dyDescent="0.25">
      <c r="B193" s="110"/>
      <c r="C193" s="398">
        <v>3216349</v>
      </c>
      <c r="D193" s="44" t="s">
        <v>322</v>
      </c>
      <c r="E193" s="82"/>
      <c r="F193" s="82">
        <v>1</v>
      </c>
      <c r="G193" s="46">
        <f t="shared" ref="G193:G195" si="5">4.34-(4.34*$G$8)</f>
        <v>4.34</v>
      </c>
      <c r="H193" s="43"/>
      <c r="I193" s="33"/>
      <c r="J193" s="33"/>
      <c r="K193" s="33"/>
      <c r="L193" s="33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2"/>
      <c r="WG193" s="7"/>
    </row>
    <row r="194" spans="2:605" x14ac:dyDescent="0.25">
      <c r="B194" s="110"/>
      <c r="C194" s="398">
        <v>3216350</v>
      </c>
      <c r="D194" s="40" t="s">
        <v>337</v>
      </c>
      <c r="E194" s="77"/>
      <c r="F194" s="77">
        <v>1</v>
      </c>
      <c r="G194" s="42">
        <f t="shared" si="5"/>
        <v>4.34</v>
      </c>
      <c r="H194" s="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2"/>
      <c r="WG194" s="7"/>
    </row>
    <row r="195" spans="2:605" x14ac:dyDescent="0.25">
      <c r="B195" s="110"/>
      <c r="C195" s="398">
        <v>3216351</v>
      </c>
      <c r="D195" s="44" t="s">
        <v>298</v>
      </c>
      <c r="E195" s="82"/>
      <c r="F195" s="82">
        <v>1</v>
      </c>
      <c r="G195" s="46">
        <f t="shared" si="5"/>
        <v>4.34</v>
      </c>
      <c r="H195" s="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2"/>
      <c r="WG195" s="7"/>
    </row>
    <row r="196" spans="2:605" s="2" customFormat="1" x14ac:dyDescent="0.25">
      <c r="B196" s="425"/>
      <c r="C196" s="407"/>
      <c r="D196" s="47" t="s">
        <v>303</v>
      </c>
      <c r="E196" s="75"/>
      <c r="F196" s="75"/>
      <c r="G196" s="76"/>
      <c r="H196" s="43"/>
      <c r="I196" s="87"/>
      <c r="J196" s="87"/>
      <c r="K196" s="87"/>
      <c r="L196" s="87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2:605" x14ac:dyDescent="0.25">
      <c r="B197" s="110"/>
      <c r="C197" s="398">
        <v>3216319</v>
      </c>
      <c r="D197" s="40" t="s">
        <v>304</v>
      </c>
      <c r="E197" s="77"/>
      <c r="F197" s="77">
        <v>50</v>
      </c>
      <c r="G197" s="42">
        <f>0.64-(0.64*$G$8)</f>
        <v>0.64</v>
      </c>
      <c r="H197" s="43"/>
      <c r="I197" s="33"/>
      <c r="J197" s="33"/>
      <c r="K197" s="33"/>
      <c r="L197" s="33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2"/>
      <c r="WG197" s="7"/>
    </row>
    <row r="198" spans="2:605" x14ac:dyDescent="0.25">
      <c r="B198" s="110"/>
      <c r="C198" s="398">
        <v>3216340</v>
      </c>
      <c r="D198" s="44" t="s">
        <v>305</v>
      </c>
      <c r="E198" s="82"/>
      <c r="F198" s="82">
        <v>35</v>
      </c>
      <c r="G198" s="46">
        <f>1.18-(1.18*$G$8)</f>
        <v>1.18</v>
      </c>
      <c r="H198" s="43"/>
      <c r="I198" s="33"/>
      <c r="J198" s="33"/>
      <c r="K198" s="33"/>
      <c r="L198" s="33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2"/>
      <c r="WG198" s="7"/>
    </row>
    <row r="199" spans="2:605" s="2" customFormat="1" ht="15.75" thickBot="1" x14ac:dyDescent="0.3">
      <c r="B199" s="431"/>
      <c r="C199" s="410"/>
      <c r="D199" s="105"/>
      <c r="E199" s="106"/>
      <c r="F199" s="106"/>
      <c r="G199" s="10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2:605" s="2" customFormat="1" x14ac:dyDescent="0.25">
      <c r="B200" s="432"/>
      <c r="C200" s="109"/>
      <c r="D200" s="108"/>
      <c r="E200" s="109"/>
      <c r="F200" s="109"/>
      <c r="G200" s="109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2:605" s="2" customFormat="1" x14ac:dyDescent="0.25">
      <c r="B201" s="432"/>
      <c r="C201" s="109"/>
      <c r="D201" s="108"/>
      <c r="E201" s="109"/>
      <c r="F201" s="109"/>
      <c r="G201" s="109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2:605" s="2" customFormat="1" x14ac:dyDescent="0.25">
      <c r="B202" s="432"/>
      <c r="C202" s="109"/>
      <c r="D202" s="108"/>
      <c r="E202" s="109"/>
      <c r="F202" s="109"/>
      <c r="G202" s="109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2:605" s="2" customFormat="1" x14ac:dyDescent="0.25">
      <c r="B203" s="432"/>
      <c r="C203" s="109"/>
      <c r="D203" s="108"/>
      <c r="E203" s="109"/>
      <c r="F203" s="109"/>
      <c r="G203" s="109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2:605" s="2" customFormat="1" x14ac:dyDescent="0.25">
      <c r="B204" s="432"/>
      <c r="C204" s="109"/>
      <c r="D204" s="108"/>
      <c r="E204" s="109"/>
      <c r="F204" s="109"/>
      <c r="G204" s="109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2:605" s="2" customFormat="1" x14ac:dyDescent="0.25">
      <c r="B205" s="432"/>
      <c r="C205" s="109"/>
      <c r="D205" s="108"/>
      <c r="E205" s="109"/>
      <c r="F205" s="109"/>
      <c r="G205" s="109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2:605" s="2" customFormat="1" x14ac:dyDescent="0.25">
      <c r="B206" s="432"/>
      <c r="C206" s="109"/>
      <c r="D206" s="108"/>
      <c r="E206" s="109"/>
      <c r="F206" s="109"/>
      <c r="G206" s="10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2:605" s="2" customFormat="1" x14ac:dyDescent="0.25">
      <c r="B207" s="432"/>
      <c r="C207" s="109"/>
      <c r="D207" s="108"/>
      <c r="E207" s="109"/>
      <c r="F207" s="109"/>
      <c r="G207" s="109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2:605" s="2" customFormat="1" x14ac:dyDescent="0.25">
      <c r="B208" s="432"/>
      <c r="C208" s="109"/>
      <c r="D208" s="108"/>
      <c r="E208" s="109"/>
      <c r="F208" s="109"/>
      <c r="G208" s="10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2:51" s="2" customFormat="1" x14ac:dyDescent="0.25">
      <c r="B209" s="432"/>
      <c r="C209" s="109"/>
      <c r="D209" s="108"/>
      <c r="E209" s="109"/>
      <c r="F209" s="109"/>
      <c r="G209" s="109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2:51" s="2" customFormat="1" x14ac:dyDescent="0.25">
      <c r="B210" s="432"/>
      <c r="C210" s="109"/>
      <c r="D210" s="108"/>
      <c r="E210" s="109"/>
      <c r="F210" s="109"/>
      <c r="G210" s="109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2:51" s="2" customFormat="1" x14ac:dyDescent="0.25">
      <c r="B211" s="432"/>
      <c r="C211" s="109"/>
      <c r="D211" s="108"/>
      <c r="E211" s="109"/>
      <c r="F211" s="109"/>
      <c r="G211" s="109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2:51" s="2" customFormat="1" x14ac:dyDescent="0.25">
      <c r="B212" s="432"/>
      <c r="C212" s="109"/>
      <c r="D212" s="108"/>
      <c r="E212" s="109"/>
      <c r="F212" s="109"/>
      <c r="G212" s="109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2:51" s="2" customFormat="1" x14ac:dyDescent="0.25">
      <c r="B213" s="432"/>
      <c r="C213" s="109"/>
      <c r="D213" s="108"/>
      <c r="E213" s="109"/>
      <c r="F213" s="109"/>
      <c r="G213" s="109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2:51" s="2" customFormat="1" x14ac:dyDescent="0.25">
      <c r="B214" s="432"/>
      <c r="C214" s="109"/>
      <c r="D214" s="108"/>
      <c r="E214" s="109"/>
      <c r="F214" s="109"/>
      <c r="G214" s="109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2:51" s="2" customFormat="1" x14ac:dyDescent="0.25">
      <c r="B215" s="432"/>
      <c r="C215" s="109"/>
      <c r="D215" s="108"/>
      <c r="E215" s="109"/>
      <c r="F215" s="109"/>
      <c r="G215" s="109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2:51" s="2" customFormat="1" x14ac:dyDescent="0.25">
      <c r="B216" s="432"/>
      <c r="C216" s="109"/>
      <c r="D216" s="108"/>
      <c r="E216" s="109"/>
      <c r="F216" s="109"/>
      <c r="G216" s="109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2:51" s="2" customFormat="1" x14ac:dyDescent="0.25">
      <c r="B217" s="432"/>
      <c r="C217" s="109"/>
      <c r="D217" s="108"/>
      <c r="E217" s="109"/>
      <c r="F217" s="109"/>
      <c r="G217" s="109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2:51" s="2" customFormat="1" x14ac:dyDescent="0.25">
      <c r="B218" s="432"/>
      <c r="C218" s="109"/>
      <c r="D218" s="108"/>
      <c r="E218" s="109"/>
      <c r="F218" s="109"/>
      <c r="G218" s="109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2:51" s="2" customFormat="1" x14ac:dyDescent="0.25">
      <c r="B219" s="432"/>
      <c r="C219" s="109"/>
      <c r="D219" s="108"/>
      <c r="E219" s="109"/>
      <c r="F219" s="109"/>
      <c r="G219" s="10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2:51" s="2" customFormat="1" x14ac:dyDescent="0.25">
      <c r="B220" s="432"/>
      <c r="C220" s="109"/>
      <c r="D220" s="108"/>
      <c r="E220" s="109"/>
      <c r="F220" s="109"/>
      <c r="G220" s="109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2:51" s="2" customFormat="1" x14ac:dyDescent="0.25">
      <c r="B221" s="432"/>
      <c r="C221" s="109"/>
      <c r="D221" s="108"/>
      <c r="E221" s="109"/>
      <c r="F221" s="109"/>
      <c r="G221" s="109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2:51" s="2" customFormat="1" x14ac:dyDescent="0.25">
      <c r="B222" s="432"/>
      <c r="C222" s="109"/>
      <c r="D222" s="108"/>
      <c r="E222" s="109"/>
      <c r="F222" s="109"/>
      <c r="G222" s="109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2:51" s="2" customFormat="1" x14ac:dyDescent="0.25">
      <c r="B223" s="432"/>
      <c r="C223" s="109"/>
      <c r="D223" s="108"/>
      <c r="E223" s="109"/>
      <c r="F223" s="109"/>
      <c r="G223" s="109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2:51" s="2" customFormat="1" x14ac:dyDescent="0.25">
      <c r="B224" s="432"/>
      <c r="C224" s="109"/>
      <c r="D224" s="108"/>
      <c r="E224" s="109"/>
      <c r="F224" s="109"/>
      <c r="G224" s="109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2:51" s="2" customFormat="1" x14ac:dyDescent="0.25">
      <c r="B225" s="432"/>
      <c r="C225" s="109"/>
      <c r="D225" s="108"/>
      <c r="E225" s="109"/>
      <c r="F225" s="109"/>
      <c r="G225" s="109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2:51" s="2" customFormat="1" x14ac:dyDescent="0.25">
      <c r="B226" s="432"/>
      <c r="C226" s="109"/>
      <c r="D226" s="108"/>
      <c r="E226" s="109"/>
      <c r="F226" s="109"/>
      <c r="G226" s="109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2:51" s="2" customFormat="1" x14ac:dyDescent="0.25">
      <c r="B227" s="432"/>
      <c r="C227" s="109"/>
      <c r="D227" s="108"/>
      <c r="E227" s="109"/>
      <c r="F227" s="109"/>
      <c r="G227" s="109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2:51" s="2" customFormat="1" x14ac:dyDescent="0.25">
      <c r="B228" s="432"/>
      <c r="C228" s="109"/>
      <c r="D228" s="108"/>
      <c r="E228" s="109"/>
      <c r="F228" s="109"/>
      <c r="G228" s="109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2:51" s="2" customFormat="1" x14ac:dyDescent="0.25">
      <c r="B229" s="432"/>
      <c r="C229" s="109"/>
      <c r="D229" s="108"/>
      <c r="E229" s="109"/>
      <c r="F229" s="109"/>
      <c r="G229" s="109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2:51" s="2" customFormat="1" x14ac:dyDescent="0.25">
      <c r="B230" s="432"/>
      <c r="C230" s="109"/>
      <c r="D230" s="108"/>
      <c r="E230" s="109"/>
      <c r="F230" s="109"/>
      <c r="G230" s="109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2:51" s="2" customFormat="1" x14ac:dyDescent="0.25">
      <c r="B231" s="432"/>
      <c r="C231" s="109"/>
      <c r="D231" s="108"/>
      <c r="E231" s="109"/>
      <c r="F231" s="109"/>
      <c r="G231" s="109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2:51" s="2" customFormat="1" x14ac:dyDescent="0.25">
      <c r="B232" s="432"/>
      <c r="C232" s="109"/>
      <c r="D232" s="108"/>
      <c r="E232" s="109"/>
      <c r="F232" s="109"/>
      <c r="G232" s="109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2:51" s="2" customFormat="1" x14ac:dyDescent="0.25">
      <c r="B233" s="432"/>
      <c r="C233" s="109"/>
      <c r="D233" s="108"/>
      <c r="E233" s="109"/>
      <c r="F233" s="109"/>
      <c r="G233" s="109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2:51" s="2" customFormat="1" x14ac:dyDescent="0.25">
      <c r="B234" s="432"/>
      <c r="C234" s="109"/>
      <c r="D234" s="108"/>
      <c r="E234" s="109"/>
      <c r="F234" s="109"/>
      <c r="G234" s="109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2:51" s="2" customFormat="1" x14ac:dyDescent="0.25">
      <c r="B235" s="432"/>
      <c r="C235" s="109"/>
      <c r="D235" s="108"/>
      <c r="E235" s="109"/>
      <c r="F235" s="109"/>
      <c r="G235" s="109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2:51" s="2" customFormat="1" x14ac:dyDescent="0.25">
      <c r="B236" s="432"/>
      <c r="C236" s="109"/>
      <c r="D236" s="108"/>
      <c r="E236" s="109"/>
      <c r="F236" s="109"/>
      <c r="G236" s="109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2:51" s="2" customFormat="1" x14ac:dyDescent="0.25">
      <c r="B237" s="432"/>
      <c r="C237" s="109"/>
      <c r="D237" s="108"/>
      <c r="E237" s="109"/>
      <c r="F237" s="109"/>
      <c r="G237" s="109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2:51" s="2" customFormat="1" x14ac:dyDescent="0.25">
      <c r="B238" s="432"/>
      <c r="C238" s="109"/>
      <c r="D238" s="108"/>
      <c r="E238" s="109"/>
      <c r="F238" s="109"/>
      <c r="G238" s="109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2:51" s="2" customFormat="1" x14ac:dyDescent="0.25">
      <c r="B239" s="432"/>
      <c r="C239" s="109"/>
      <c r="D239" s="108"/>
      <c r="E239" s="109"/>
      <c r="F239" s="109"/>
      <c r="G239" s="109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2:51" s="2" customFormat="1" x14ac:dyDescent="0.25">
      <c r="B240" s="432"/>
      <c r="C240" s="109"/>
      <c r="D240" s="108"/>
      <c r="E240" s="109"/>
      <c r="F240" s="109"/>
      <c r="G240" s="109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2:51" s="2" customFormat="1" x14ac:dyDescent="0.25">
      <c r="B241" s="432"/>
      <c r="C241" s="109"/>
      <c r="D241" s="108"/>
      <c r="E241" s="109"/>
      <c r="F241" s="109"/>
      <c r="G241" s="109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2:51" s="2" customFormat="1" x14ac:dyDescent="0.25">
      <c r="B242" s="432"/>
      <c r="C242" s="109"/>
      <c r="D242" s="108"/>
      <c r="E242" s="109"/>
      <c r="F242" s="109"/>
      <c r="G242" s="109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2:51" s="2" customFormat="1" x14ac:dyDescent="0.25">
      <c r="B243" s="432"/>
      <c r="C243" s="109"/>
      <c r="D243" s="108"/>
      <c r="E243" s="109"/>
      <c r="F243" s="109"/>
      <c r="G243" s="10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2:51" s="2" customFormat="1" x14ac:dyDescent="0.25">
      <c r="B244" s="432"/>
      <c r="C244" s="109"/>
      <c r="D244" s="108"/>
      <c r="E244" s="109"/>
      <c r="F244" s="109"/>
      <c r="G244" s="109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2:51" s="2" customFormat="1" x14ac:dyDescent="0.25">
      <c r="B245" s="432"/>
      <c r="C245" s="109"/>
      <c r="D245" s="108"/>
      <c r="E245" s="109"/>
      <c r="F245" s="109"/>
      <c r="G245" s="109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2:51" s="2" customFormat="1" x14ac:dyDescent="0.25">
      <c r="B246" s="432"/>
      <c r="C246" s="109"/>
      <c r="D246" s="108"/>
      <c r="E246" s="109"/>
      <c r="F246" s="109"/>
      <c r="G246" s="10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2:51" s="2" customFormat="1" x14ac:dyDescent="0.25">
      <c r="B247" s="432"/>
      <c r="C247" s="109"/>
      <c r="D247" s="108"/>
      <c r="E247" s="109"/>
      <c r="F247" s="109"/>
      <c r="G247" s="10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2:51" s="2" customFormat="1" x14ac:dyDescent="0.25">
      <c r="B248" s="432"/>
      <c r="C248" s="109"/>
      <c r="D248" s="108"/>
      <c r="E248" s="109"/>
      <c r="F248" s="109"/>
      <c r="G248" s="109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2:51" s="2" customFormat="1" x14ac:dyDescent="0.25">
      <c r="B249" s="432"/>
      <c r="C249" s="109"/>
      <c r="D249" s="108"/>
      <c r="E249" s="109"/>
      <c r="F249" s="109"/>
      <c r="G249" s="109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2:51" s="2" customFormat="1" x14ac:dyDescent="0.25">
      <c r="B250" s="432"/>
      <c r="C250" s="109"/>
      <c r="D250" s="108"/>
      <c r="E250" s="109"/>
      <c r="F250" s="109"/>
      <c r="G250" s="109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2:51" s="2" customFormat="1" x14ac:dyDescent="0.25">
      <c r="B251" s="432"/>
      <c r="C251" s="109"/>
      <c r="D251" s="108"/>
      <c r="E251" s="109"/>
      <c r="F251" s="109"/>
      <c r="G251" s="109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2:51" s="2" customFormat="1" x14ac:dyDescent="0.25">
      <c r="B252" s="432"/>
      <c r="C252" s="109"/>
      <c r="D252" s="108"/>
      <c r="E252" s="109"/>
      <c r="F252" s="109"/>
      <c r="G252" s="109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2:51" s="2" customFormat="1" x14ac:dyDescent="0.25">
      <c r="B253" s="432"/>
      <c r="C253" s="109"/>
      <c r="D253" s="108"/>
      <c r="E253" s="109"/>
      <c r="F253" s="109"/>
      <c r="G253" s="109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2:51" s="2" customFormat="1" x14ac:dyDescent="0.25">
      <c r="B254" s="432"/>
      <c r="C254" s="109"/>
      <c r="D254" s="108"/>
      <c r="E254" s="109"/>
      <c r="F254" s="109"/>
      <c r="G254" s="109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2:51" s="2" customFormat="1" x14ac:dyDescent="0.25">
      <c r="B255" s="432"/>
      <c r="C255" s="109"/>
      <c r="D255" s="108"/>
      <c r="E255" s="109"/>
      <c r="F255" s="109"/>
      <c r="G255" s="109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2:51" s="2" customFormat="1" x14ac:dyDescent="0.25">
      <c r="B256" s="432"/>
      <c r="C256" s="109"/>
      <c r="D256" s="108"/>
      <c r="E256" s="109"/>
      <c r="F256" s="109"/>
      <c r="G256" s="109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2:51" s="2" customFormat="1" x14ac:dyDescent="0.25">
      <c r="B257" s="432"/>
      <c r="C257" s="109"/>
      <c r="D257" s="108"/>
      <c r="E257" s="109"/>
      <c r="F257" s="109"/>
      <c r="G257" s="109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2:51" s="2" customFormat="1" x14ac:dyDescent="0.25">
      <c r="B258" s="432"/>
      <c r="C258" s="109"/>
      <c r="D258" s="108"/>
      <c r="E258" s="109"/>
      <c r="F258" s="109"/>
      <c r="G258" s="109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2:51" s="2" customFormat="1" x14ac:dyDescent="0.25">
      <c r="B259" s="432"/>
      <c r="C259" s="109"/>
      <c r="D259" s="108"/>
      <c r="E259" s="109"/>
      <c r="F259" s="109"/>
      <c r="G259" s="109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2:51" s="2" customFormat="1" x14ac:dyDescent="0.25">
      <c r="B260" s="432"/>
      <c r="C260" s="109"/>
      <c r="D260" s="108"/>
      <c r="E260" s="109"/>
      <c r="F260" s="109"/>
      <c r="G260" s="109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2:51" s="2" customFormat="1" x14ac:dyDescent="0.25">
      <c r="B261" s="432"/>
      <c r="C261" s="109"/>
      <c r="D261" s="108"/>
      <c r="E261" s="109"/>
      <c r="F261" s="109"/>
      <c r="G261" s="109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2:51" s="2" customFormat="1" x14ac:dyDescent="0.25">
      <c r="B262" s="432"/>
      <c r="C262" s="109"/>
      <c r="D262" s="108"/>
      <c r="E262" s="109"/>
      <c r="F262" s="109"/>
      <c r="G262" s="109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2:51" s="2" customFormat="1" x14ac:dyDescent="0.25">
      <c r="B263" s="432"/>
      <c r="C263" s="109"/>
      <c r="D263" s="108"/>
      <c r="E263" s="109"/>
      <c r="F263" s="109"/>
      <c r="G263" s="109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2:51" s="2" customFormat="1" x14ac:dyDescent="0.25">
      <c r="B264" s="432"/>
      <c r="C264" s="109"/>
      <c r="D264" s="108"/>
      <c r="E264" s="109"/>
      <c r="F264" s="109"/>
      <c r="G264" s="109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2:51" s="2" customFormat="1" x14ac:dyDescent="0.25">
      <c r="B265" s="432"/>
      <c r="C265" s="109"/>
      <c r="D265" s="108"/>
      <c r="E265" s="109"/>
      <c r="F265" s="109"/>
      <c r="G265" s="109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2:51" s="2" customFormat="1" x14ac:dyDescent="0.25">
      <c r="B266" s="432"/>
      <c r="C266" s="109"/>
      <c r="D266" s="108"/>
      <c r="E266" s="109"/>
      <c r="F266" s="109"/>
      <c r="G266" s="109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2:51" s="2" customFormat="1" x14ac:dyDescent="0.25">
      <c r="B267" s="432"/>
      <c r="C267" s="109"/>
      <c r="D267" s="108"/>
      <c r="E267" s="109"/>
      <c r="F267" s="109"/>
      <c r="G267" s="109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2:51" s="2" customFormat="1" x14ac:dyDescent="0.25">
      <c r="B268" s="432"/>
      <c r="C268" s="109"/>
      <c r="D268" s="108"/>
      <c r="E268" s="109"/>
      <c r="F268" s="109"/>
      <c r="G268" s="109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2:51" s="2" customFormat="1" x14ac:dyDescent="0.25">
      <c r="B269" s="432"/>
      <c r="C269" s="109"/>
      <c r="D269" s="108"/>
      <c r="E269" s="109"/>
      <c r="F269" s="109"/>
      <c r="G269" s="109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2:51" s="2" customFormat="1" x14ac:dyDescent="0.25">
      <c r="B270" s="432"/>
      <c r="C270" s="109"/>
      <c r="D270" s="108"/>
      <c r="E270" s="109"/>
      <c r="F270" s="109"/>
      <c r="G270" s="109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2:51" s="2" customFormat="1" x14ac:dyDescent="0.25">
      <c r="B271" s="432"/>
      <c r="C271" s="109"/>
      <c r="D271" s="108"/>
      <c r="E271" s="109"/>
      <c r="F271" s="109"/>
      <c r="G271" s="109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2:51" s="2" customFormat="1" x14ac:dyDescent="0.25">
      <c r="B272" s="432"/>
      <c r="C272" s="109"/>
      <c r="D272" s="108"/>
      <c r="E272" s="109"/>
      <c r="F272" s="109"/>
      <c r="G272" s="109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2:52" s="2" customFormat="1" x14ac:dyDescent="0.25">
      <c r="B273" s="432"/>
      <c r="C273" s="109"/>
      <c r="D273" s="108"/>
      <c r="E273" s="109"/>
      <c r="F273" s="109"/>
      <c r="G273" s="109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2:52" s="2" customFormat="1" x14ac:dyDescent="0.25">
      <c r="B274" s="432"/>
      <c r="C274" s="109"/>
      <c r="D274" s="108"/>
      <c r="E274" s="109"/>
      <c r="F274" s="109"/>
      <c r="G274" s="109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2:52" s="2" customFormat="1" x14ac:dyDescent="0.25">
      <c r="B275" s="432"/>
      <c r="C275" s="109"/>
      <c r="D275" s="108"/>
      <c r="E275" s="109"/>
      <c r="F275" s="109"/>
      <c r="G275" s="109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2:52" s="2" customFormat="1" x14ac:dyDescent="0.25">
      <c r="B276" s="432"/>
      <c r="C276" s="109"/>
      <c r="D276" s="108"/>
      <c r="E276" s="109"/>
      <c r="F276" s="109"/>
      <c r="G276" s="109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2:52" s="2" customFormat="1" x14ac:dyDescent="0.25">
      <c r="B277" s="432"/>
      <c r="C277" s="109"/>
      <c r="D277" s="108"/>
      <c r="E277" s="109"/>
      <c r="F277" s="109"/>
      <c r="G277" s="109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2:52" s="2" customFormat="1" x14ac:dyDescent="0.25">
      <c r="B278" s="432"/>
      <c r="C278" s="109"/>
      <c r="D278" s="108"/>
      <c r="E278" s="109"/>
      <c r="F278" s="109"/>
      <c r="G278" s="109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2:52" s="2" customFormat="1" x14ac:dyDescent="0.25">
      <c r="B279" s="432"/>
      <c r="C279" s="109"/>
      <c r="D279" s="108"/>
      <c r="E279" s="109"/>
      <c r="F279" s="109"/>
      <c r="G279" s="109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2:52" s="2" customFormat="1" x14ac:dyDescent="0.25">
      <c r="B280" s="432"/>
      <c r="C280" s="109"/>
      <c r="D280" s="108"/>
      <c r="E280" s="109"/>
      <c r="F280" s="109"/>
      <c r="G280" s="109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2:52" s="2" customFormat="1" x14ac:dyDescent="0.25">
      <c r="B281" s="432"/>
      <c r="C281" s="109"/>
      <c r="D281" s="108"/>
      <c r="E281" s="109"/>
      <c r="F281" s="109"/>
      <c r="G281" s="10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2:52" s="2" customFormat="1" x14ac:dyDescent="0.25">
      <c r="B282" s="432"/>
      <c r="C282" s="109"/>
      <c r="D282" s="108"/>
      <c r="E282" s="109"/>
      <c r="F282" s="109"/>
      <c r="G282" s="109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2:52" s="2" customFormat="1" x14ac:dyDescent="0.25">
      <c r="B283" s="432"/>
      <c r="C283" s="109"/>
      <c r="D283" s="108"/>
      <c r="E283" s="109"/>
      <c r="F283" s="109"/>
      <c r="G283" s="109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2:52" s="2" customFormat="1" x14ac:dyDescent="0.25">
      <c r="B284" s="432"/>
      <c r="C284" s="109"/>
      <c r="D284" s="108"/>
      <c r="E284" s="109"/>
      <c r="F284" s="109"/>
      <c r="G284" s="109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2:52" s="2" customFormat="1" x14ac:dyDescent="0.25">
      <c r="B285" s="432"/>
      <c r="C285" s="109"/>
      <c r="D285" s="108"/>
      <c r="E285" s="109"/>
      <c r="F285" s="109"/>
      <c r="G285" s="109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2:52" s="2" customFormat="1" x14ac:dyDescent="0.25">
      <c r="B286" s="432"/>
      <c r="C286" s="109"/>
      <c r="D286" s="108"/>
      <c r="E286" s="109"/>
      <c r="F286" s="109"/>
      <c r="G286" s="109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2:52" s="2" customFormat="1" x14ac:dyDescent="0.25">
      <c r="B287" s="432"/>
      <c r="C287" s="109"/>
      <c r="D287" s="108"/>
      <c r="E287" s="109"/>
      <c r="F287" s="109"/>
      <c r="G287" s="109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2:52" s="2" customFormat="1" x14ac:dyDescent="0.25">
      <c r="B288" s="432"/>
      <c r="C288" s="109"/>
      <c r="D288" s="108"/>
      <c r="E288" s="109"/>
      <c r="F288" s="109"/>
      <c r="G288" s="109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2:52" s="2" customFormat="1" x14ac:dyDescent="0.25">
      <c r="B289" s="432"/>
      <c r="C289" s="109"/>
      <c r="D289" s="108"/>
      <c r="E289" s="109"/>
      <c r="F289" s="109"/>
      <c r="G289" s="109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2:52" s="2" customFormat="1" x14ac:dyDescent="0.25">
      <c r="B290" s="432"/>
      <c r="C290" s="109"/>
      <c r="D290" s="108"/>
      <c r="E290" s="109"/>
      <c r="F290" s="109"/>
      <c r="G290" s="109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2:52" s="2" customFormat="1" x14ac:dyDescent="0.25">
      <c r="B291" s="432"/>
      <c r="C291" s="109"/>
      <c r="D291" s="108"/>
      <c r="E291" s="109"/>
      <c r="F291" s="109"/>
      <c r="G291" s="109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2:52" s="2" customFormat="1" x14ac:dyDescent="0.25">
      <c r="B292" s="432"/>
      <c r="C292" s="109"/>
      <c r="D292" s="108"/>
      <c r="E292" s="109"/>
      <c r="F292" s="109"/>
      <c r="G292" s="109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2:52" s="2" customFormat="1" x14ac:dyDescent="0.25">
      <c r="B293" s="432"/>
      <c r="C293" s="109"/>
      <c r="D293" s="108"/>
      <c r="E293" s="109"/>
      <c r="F293" s="109"/>
      <c r="G293" s="109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2:52" s="2" customFormat="1" x14ac:dyDescent="0.25">
      <c r="B294" s="432"/>
      <c r="C294" s="109"/>
      <c r="D294" s="108"/>
      <c r="E294" s="109"/>
      <c r="F294" s="109"/>
      <c r="G294" s="109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2:52" s="2" customFormat="1" x14ac:dyDescent="0.25">
      <c r="B295" s="432"/>
      <c r="C295" s="109"/>
      <c r="D295" s="108"/>
      <c r="E295" s="109"/>
      <c r="F295" s="109"/>
      <c r="G295" s="109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2:52" s="2" customFormat="1" x14ac:dyDescent="0.25">
      <c r="B296" s="432"/>
      <c r="C296" s="109"/>
      <c r="D296" s="108"/>
      <c r="E296" s="109"/>
      <c r="F296" s="109"/>
      <c r="G296" s="109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2:52" s="2" customFormat="1" x14ac:dyDescent="0.25">
      <c r="B297" s="432"/>
      <c r="C297" s="109"/>
      <c r="D297" s="108"/>
      <c r="E297" s="109"/>
      <c r="F297" s="109"/>
      <c r="G297" s="109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2:52" s="2" customFormat="1" x14ac:dyDescent="0.25">
      <c r="B298" s="432"/>
      <c r="C298" s="109"/>
      <c r="D298" s="108"/>
      <c r="E298" s="109"/>
      <c r="F298" s="109"/>
      <c r="G298" s="109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2:52" s="2" customFormat="1" x14ac:dyDescent="0.25">
      <c r="B299" s="432"/>
      <c r="C299" s="109"/>
      <c r="D299" s="108"/>
      <c r="E299" s="109"/>
      <c r="F299" s="109"/>
      <c r="G299" s="109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2:52" s="2" customFormat="1" x14ac:dyDescent="0.25">
      <c r="B300" s="432"/>
      <c r="C300" s="109"/>
      <c r="D300" s="108"/>
      <c r="E300" s="109"/>
      <c r="F300" s="109"/>
      <c r="G300" s="109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2:52" s="2" customFormat="1" x14ac:dyDescent="0.25">
      <c r="B301" s="432"/>
      <c r="C301" s="109"/>
      <c r="D301" s="108"/>
      <c r="E301" s="109"/>
      <c r="F301" s="109"/>
      <c r="G301" s="109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2:52" s="2" customFormat="1" x14ac:dyDescent="0.25">
      <c r="B302" s="432"/>
      <c r="C302" s="109"/>
      <c r="D302" s="108"/>
      <c r="E302" s="109"/>
      <c r="F302" s="109"/>
      <c r="G302" s="109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2:52" s="2" customFormat="1" x14ac:dyDescent="0.25">
      <c r="B303" s="432"/>
      <c r="C303" s="109"/>
      <c r="D303" s="108"/>
      <c r="E303" s="109"/>
      <c r="F303" s="109"/>
      <c r="G303" s="109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2:52" s="2" customFormat="1" x14ac:dyDescent="0.25">
      <c r="B304" s="432"/>
      <c r="C304" s="109"/>
      <c r="D304" s="108"/>
      <c r="E304" s="109"/>
      <c r="F304" s="109"/>
      <c r="G304" s="109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2:52" s="2" customFormat="1" x14ac:dyDescent="0.25">
      <c r="B305" s="432"/>
      <c r="C305" s="109"/>
      <c r="D305" s="108"/>
      <c r="E305" s="109"/>
      <c r="F305" s="109"/>
      <c r="G305" s="109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2:52" s="2" customFormat="1" x14ac:dyDescent="0.25">
      <c r="B306" s="432"/>
      <c r="C306" s="109"/>
      <c r="D306" s="108"/>
      <c r="E306" s="109"/>
      <c r="F306" s="109"/>
      <c r="G306" s="109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2:52" s="2" customFormat="1" x14ac:dyDescent="0.25">
      <c r="B307" s="432"/>
      <c r="C307" s="109"/>
      <c r="D307" s="108"/>
      <c r="E307" s="109"/>
      <c r="F307" s="109"/>
      <c r="G307" s="109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2:52" s="2" customFormat="1" x14ac:dyDescent="0.25">
      <c r="B308" s="432"/>
      <c r="C308" s="109"/>
      <c r="D308" s="108"/>
      <c r="E308" s="109"/>
      <c r="F308" s="109"/>
      <c r="G308" s="109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2:52" s="2" customFormat="1" x14ac:dyDescent="0.25">
      <c r="B309" s="432"/>
      <c r="C309" s="109"/>
      <c r="D309" s="108"/>
      <c r="E309" s="109"/>
      <c r="F309" s="109"/>
      <c r="G309" s="109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2:52" s="2" customFormat="1" x14ac:dyDescent="0.25">
      <c r="B310" s="432"/>
      <c r="C310" s="109"/>
      <c r="D310" s="108"/>
      <c r="E310" s="109"/>
      <c r="F310" s="109"/>
      <c r="G310" s="109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2:52" s="2" customFormat="1" x14ac:dyDescent="0.25">
      <c r="B311" s="432"/>
      <c r="C311" s="109"/>
      <c r="D311" s="108"/>
      <c r="E311" s="109"/>
      <c r="F311" s="109"/>
      <c r="G311" s="109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2:52" s="2" customFormat="1" x14ac:dyDescent="0.25">
      <c r="B312" s="432"/>
      <c r="C312" s="109"/>
      <c r="D312" s="108"/>
      <c r="E312" s="109"/>
      <c r="F312" s="109"/>
      <c r="G312" s="109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2:52" s="2" customFormat="1" x14ac:dyDescent="0.25">
      <c r="B313" s="432"/>
      <c r="C313" s="109"/>
      <c r="D313" s="108"/>
      <c r="E313" s="109"/>
      <c r="F313" s="109"/>
      <c r="G313" s="109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2:52" s="2" customFormat="1" x14ac:dyDescent="0.25">
      <c r="B314" s="432"/>
      <c r="C314" s="109"/>
      <c r="D314" s="108"/>
      <c r="E314" s="109"/>
      <c r="F314" s="109"/>
      <c r="G314" s="109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2:52" s="2" customFormat="1" x14ac:dyDescent="0.25">
      <c r="B315" s="432"/>
      <c r="C315" s="109"/>
      <c r="D315" s="108"/>
      <c r="E315" s="109"/>
      <c r="F315" s="109"/>
      <c r="G315" s="109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2:52" s="2" customFormat="1" x14ac:dyDescent="0.25">
      <c r="B316" s="432"/>
      <c r="C316" s="109"/>
      <c r="D316" s="108"/>
      <c r="E316" s="109"/>
      <c r="F316" s="109"/>
      <c r="G316" s="109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2:52" s="2" customFormat="1" x14ac:dyDescent="0.25">
      <c r="B317" s="432"/>
      <c r="C317" s="109"/>
      <c r="D317" s="108"/>
      <c r="E317" s="109"/>
      <c r="F317" s="109"/>
      <c r="G317" s="109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2:52" s="2" customFormat="1" x14ac:dyDescent="0.25">
      <c r="B318" s="432"/>
      <c r="C318" s="109"/>
      <c r="D318" s="108"/>
      <c r="E318" s="109"/>
      <c r="F318" s="109"/>
      <c r="G318" s="109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2:52" s="2" customFormat="1" x14ac:dyDescent="0.25">
      <c r="B319" s="432"/>
      <c r="C319" s="109"/>
      <c r="D319" s="108"/>
      <c r="E319" s="109"/>
      <c r="F319" s="109"/>
      <c r="G319" s="109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2:52" s="2" customFormat="1" x14ac:dyDescent="0.25">
      <c r="B320" s="432"/>
      <c r="C320" s="109"/>
      <c r="D320" s="108"/>
      <c r="E320" s="109"/>
      <c r="F320" s="109"/>
      <c r="G320" s="109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2:52" s="2" customFormat="1" x14ac:dyDescent="0.25">
      <c r="B321" s="432"/>
      <c r="C321" s="109"/>
      <c r="D321" s="108"/>
      <c r="E321" s="109"/>
      <c r="F321" s="109"/>
      <c r="G321" s="109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2:52" s="2" customFormat="1" x14ac:dyDescent="0.25">
      <c r="B322" s="432"/>
      <c r="C322" s="109"/>
      <c r="D322" s="108"/>
      <c r="E322" s="109"/>
      <c r="F322" s="109"/>
      <c r="G322" s="109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2:52" s="2" customFormat="1" x14ac:dyDescent="0.25">
      <c r="B323" s="432"/>
      <c r="C323" s="109"/>
      <c r="D323" s="108"/>
      <c r="E323" s="109"/>
      <c r="F323" s="109"/>
      <c r="G323" s="109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2:52" s="2" customFormat="1" x14ac:dyDescent="0.25">
      <c r="B324" s="432"/>
      <c r="C324" s="109"/>
      <c r="D324" s="108"/>
      <c r="E324" s="109"/>
      <c r="F324" s="109"/>
      <c r="G324" s="109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2:52" s="2" customFormat="1" x14ac:dyDescent="0.25">
      <c r="B325" s="432"/>
      <c r="C325" s="109"/>
      <c r="D325" s="108"/>
      <c r="E325" s="109"/>
      <c r="F325" s="109"/>
      <c r="G325" s="109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2:52" s="2" customFormat="1" x14ac:dyDescent="0.25">
      <c r="B326" s="432"/>
      <c r="C326" s="109"/>
      <c r="D326" s="108"/>
      <c r="E326" s="109"/>
      <c r="F326" s="109"/>
      <c r="G326" s="109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2:52" s="2" customFormat="1" x14ac:dyDescent="0.25">
      <c r="B327" s="432"/>
      <c r="C327" s="109"/>
      <c r="D327" s="108"/>
      <c r="E327" s="109"/>
      <c r="F327" s="109"/>
      <c r="G327" s="109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2:52" s="2" customFormat="1" x14ac:dyDescent="0.25">
      <c r="B328" s="432"/>
      <c r="C328" s="109"/>
      <c r="D328" s="108"/>
      <c r="E328" s="109"/>
      <c r="F328" s="109"/>
      <c r="G328" s="109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2:52" s="2" customFormat="1" x14ac:dyDescent="0.25">
      <c r="B329" s="432"/>
      <c r="C329" s="109"/>
      <c r="D329" s="108"/>
      <c r="E329" s="109"/>
      <c r="F329" s="109"/>
      <c r="G329" s="109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2:52" s="2" customFormat="1" x14ac:dyDescent="0.25">
      <c r="B330" s="432"/>
      <c r="C330" s="109"/>
      <c r="D330" s="108"/>
      <c r="E330" s="109"/>
      <c r="F330" s="109"/>
      <c r="G330" s="109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2:52" s="2" customFormat="1" x14ac:dyDescent="0.25">
      <c r="B331" s="432"/>
      <c r="C331" s="109"/>
      <c r="D331" s="108"/>
      <c r="E331" s="109"/>
      <c r="F331" s="109"/>
      <c r="G331" s="109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2:52" s="2" customFormat="1" x14ac:dyDescent="0.25">
      <c r="B332" s="432"/>
      <c r="C332" s="109"/>
      <c r="D332" s="108"/>
      <c r="E332" s="109"/>
      <c r="F332" s="109"/>
      <c r="G332" s="109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2:52" s="2" customFormat="1" x14ac:dyDescent="0.25">
      <c r="B333" s="432"/>
      <c r="C333" s="109"/>
      <c r="D333" s="108"/>
      <c r="E333" s="109"/>
      <c r="F333" s="109"/>
      <c r="G333" s="109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2:52" s="2" customFormat="1" x14ac:dyDescent="0.25">
      <c r="B334" s="432"/>
      <c r="C334" s="109"/>
      <c r="D334" s="108"/>
      <c r="E334" s="109"/>
      <c r="F334" s="109"/>
      <c r="G334" s="109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2:52" s="2" customFormat="1" x14ac:dyDescent="0.25">
      <c r="B335" s="432"/>
      <c r="C335" s="109"/>
      <c r="D335" s="108"/>
      <c r="E335" s="109"/>
      <c r="F335" s="109"/>
      <c r="G335" s="10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2:52" s="2" customFormat="1" x14ac:dyDescent="0.25">
      <c r="B336" s="432"/>
      <c r="C336" s="109"/>
      <c r="D336" s="108"/>
      <c r="E336" s="109"/>
      <c r="F336" s="109"/>
      <c r="G336" s="109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2:52" s="2" customFormat="1" x14ac:dyDescent="0.25">
      <c r="B337" s="432"/>
      <c r="C337" s="109"/>
      <c r="D337" s="108"/>
      <c r="E337" s="109"/>
      <c r="F337" s="109"/>
      <c r="G337" s="109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2:52" s="2" customFormat="1" x14ac:dyDescent="0.25">
      <c r="B338" s="432"/>
      <c r="C338" s="109"/>
      <c r="D338" s="108"/>
      <c r="E338" s="109"/>
      <c r="F338" s="109"/>
      <c r="G338" s="109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2:52" s="2" customFormat="1" x14ac:dyDescent="0.25">
      <c r="B339" s="432"/>
      <c r="C339" s="109"/>
      <c r="D339" s="108"/>
      <c r="E339" s="109"/>
      <c r="F339" s="109"/>
      <c r="G339" s="10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2:52" s="2" customFormat="1" x14ac:dyDescent="0.25">
      <c r="B340" s="432"/>
      <c r="C340" s="109"/>
      <c r="D340" s="108"/>
      <c r="E340" s="109"/>
      <c r="F340" s="109"/>
      <c r="G340" s="10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2:52" s="2" customFormat="1" x14ac:dyDescent="0.25">
      <c r="B341" s="432"/>
      <c r="C341" s="109"/>
      <c r="D341" s="108"/>
      <c r="E341" s="109"/>
      <c r="F341" s="109"/>
      <c r="G341" s="109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2:52" s="2" customFormat="1" x14ac:dyDescent="0.25">
      <c r="B342" s="432"/>
      <c r="C342" s="109"/>
      <c r="D342" s="108"/>
      <c r="E342" s="109"/>
      <c r="F342" s="109"/>
      <c r="G342" s="109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2:52" s="2" customFormat="1" x14ac:dyDescent="0.25">
      <c r="B343" s="432"/>
      <c r="C343" s="109"/>
      <c r="D343" s="108"/>
      <c r="E343" s="109"/>
      <c r="F343" s="109"/>
      <c r="G343" s="109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2:52" s="2" customFormat="1" x14ac:dyDescent="0.25">
      <c r="B344" s="432"/>
      <c r="C344" s="109"/>
      <c r="D344" s="108"/>
      <c r="E344" s="109"/>
      <c r="F344" s="109"/>
      <c r="G344" s="109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2:52" s="2" customFormat="1" x14ac:dyDescent="0.25">
      <c r="B345" s="432"/>
      <c r="C345" s="109"/>
      <c r="D345" s="108"/>
      <c r="E345" s="109"/>
      <c r="F345" s="109"/>
      <c r="G345" s="109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2:52" s="2" customFormat="1" x14ac:dyDescent="0.25">
      <c r="B346" s="432"/>
      <c r="C346" s="109"/>
      <c r="D346" s="108"/>
      <c r="E346" s="109"/>
      <c r="F346" s="109"/>
      <c r="G346" s="109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2:52" s="2" customFormat="1" x14ac:dyDescent="0.25">
      <c r="B347" s="432"/>
      <c r="C347" s="109"/>
      <c r="D347" s="108"/>
      <c r="E347" s="109"/>
      <c r="F347" s="109"/>
      <c r="G347" s="109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2:52" s="2" customFormat="1" x14ac:dyDescent="0.25">
      <c r="B348" s="432"/>
      <c r="C348" s="109"/>
      <c r="D348" s="108"/>
      <c r="E348" s="109"/>
      <c r="F348" s="109"/>
      <c r="G348" s="109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2:52" s="2" customFormat="1" x14ac:dyDescent="0.25">
      <c r="B349" s="432"/>
      <c r="C349" s="109"/>
      <c r="D349" s="108"/>
      <c r="E349" s="109"/>
      <c r="F349" s="109"/>
      <c r="G349" s="109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2:52" s="2" customFormat="1" x14ac:dyDescent="0.25">
      <c r="B350" s="432"/>
      <c r="C350" s="109"/>
      <c r="D350" s="108"/>
      <c r="E350" s="109"/>
      <c r="F350" s="109"/>
      <c r="G350" s="109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2:52" s="2" customFormat="1" x14ac:dyDescent="0.25">
      <c r="B351" s="432"/>
      <c r="C351" s="109"/>
      <c r="D351" s="108"/>
      <c r="E351" s="109"/>
      <c r="F351" s="109"/>
      <c r="G351" s="109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2:52" s="2" customFormat="1" x14ac:dyDescent="0.25">
      <c r="B352" s="432"/>
      <c r="C352" s="109"/>
      <c r="D352" s="108"/>
      <c r="E352" s="109"/>
      <c r="F352" s="109"/>
      <c r="G352" s="109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2:52" s="2" customFormat="1" x14ac:dyDescent="0.25">
      <c r="B353" s="432"/>
      <c r="C353" s="109"/>
      <c r="D353" s="108"/>
      <c r="E353" s="109"/>
      <c r="F353" s="109"/>
      <c r="G353" s="10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2:52" s="2" customFormat="1" x14ac:dyDescent="0.25">
      <c r="B354" s="432"/>
      <c r="C354" s="109"/>
      <c r="D354" s="108"/>
      <c r="E354" s="109"/>
      <c r="F354" s="109"/>
      <c r="G354" s="109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2:52" s="2" customFormat="1" x14ac:dyDescent="0.25">
      <c r="B355" s="432"/>
      <c r="C355" s="109"/>
      <c r="D355" s="108"/>
      <c r="E355" s="109"/>
      <c r="F355" s="109"/>
      <c r="G355" s="109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2:52" s="2" customFormat="1" x14ac:dyDescent="0.25">
      <c r="B356" s="432"/>
      <c r="C356" s="109"/>
      <c r="D356" s="108"/>
      <c r="E356" s="109"/>
      <c r="F356" s="109"/>
      <c r="G356" s="109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2:52" s="2" customFormat="1" x14ac:dyDescent="0.25">
      <c r="B357" s="432"/>
      <c r="C357" s="109"/>
      <c r="D357" s="108"/>
      <c r="E357" s="109"/>
      <c r="F357" s="109"/>
      <c r="G357" s="109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2:52" s="2" customFormat="1" x14ac:dyDescent="0.25">
      <c r="B358" s="432"/>
      <c r="C358" s="109"/>
      <c r="D358" s="108"/>
      <c r="E358" s="109"/>
      <c r="F358" s="109"/>
      <c r="G358" s="109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2:52" s="2" customFormat="1" x14ac:dyDescent="0.25">
      <c r="B359" s="432"/>
      <c r="C359" s="109"/>
      <c r="D359" s="108"/>
      <c r="E359" s="109"/>
      <c r="F359" s="109"/>
      <c r="G359" s="109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2:52" s="2" customFormat="1" x14ac:dyDescent="0.25">
      <c r="B360" s="432"/>
      <c r="C360" s="109"/>
      <c r="D360" s="108"/>
      <c r="E360" s="109"/>
      <c r="F360" s="109"/>
      <c r="G360" s="109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2:52" s="2" customFormat="1" x14ac:dyDescent="0.25">
      <c r="B361" s="432"/>
      <c r="C361" s="109"/>
      <c r="D361" s="108"/>
      <c r="E361" s="109"/>
      <c r="F361" s="109"/>
      <c r="G361" s="109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2:52" s="2" customFormat="1" x14ac:dyDescent="0.25">
      <c r="B362" s="432"/>
      <c r="C362" s="109"/>
      <c r="D362" s="108"/>
      <c r="E362" s="109"/>
      <c r="F362" s="109"/>
      <c r="G362" s="10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2:52" s="2" customFormat="1" x14ac:dyDescent="0.25">
      <c r="B363" s="432"/>
      <c r="C363" s="109"/>
      <c r="D363" s="108"/>
      <c r="E363" s="109"/>
      <c r="F363" s="109"/>
      <c r="G363" s="109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2:52" s="2" customFormat="1" x14ac:dyDescent="0.25">
      <c r="B364" s="432"/>
      <c r="C364" s="109"/>
      <c r="D364" s="108"/>
      <c r="E364" s="109"/>
      <c r="F364" s="109"/>
      <c r="G364" s="109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2:52" s="2" customFormat="1" x14ac:dyDescent="0.25">
      <c r="B365" s="432"/>
      <c r="C365" s="109"/>
      <c r="D365" s="108"/>
      <c r="E365" s="109"/>
      <c r="F365" s="109"/>
      <c r="G365" s="109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2:52" s="2" customFormat="1" x14ac:dyDescent="0.25">
      <c r="B366" s="432"/>
      <c r="C366" s="109"/>
      <c r="D366" s="108"/>
      <c r="E366" s="109"/>
      <c r="F366" s="109"/>
      <c r="G366" s="109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2:52" s="2" customFormat="1" x14ac:dyDescent="0.25">
      <c r="B367" s="432"/>
      <c r="C367" s="109"/>
      <c r="D367" s="108"/>
      <c r="E367" s="109"/>
      <c r="F367" s="109"/>
      <c r="G367" s="109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2:52" s="2" customFormat="1" x14ac:dyDescent="0.25">
      <c r="B368" s="432"/>
      <c r="C368" s="109"/>
      <c r="D368" s="108"/>
      <c r="E368" s="109"/>
      <c r="F368" s="109"/>
      <c r="G368" s="109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2:52" s="2" customFormat="1" x14ac:dyDescent="0.25">
      <c r="B369" s="432"/>
      <c r="C369" s="109"/>
      <c r="D369" s="108"/>
      <c r="E369" s="109"/>
      <c r="F369" s="109"/>
      <c r="G369" s="109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2:52" s="2" customFormat="1" x14ac:dyDescent="0.25">
      <c r="B370" s="432"/>
      <c r="C370" s="109"/>
      <c r="D370" s="108"/>
      <c r="E370" s="109"/>
      <c r="F370" s="109"/>
      <c r="G370" s="109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2:52" s="2" customFormat="1" x14ac:dyDescent="0.25">
      <c r="B371" s="432"/>
      <c r="C371" s="109"/>
      <c r="D371" s="108"/>
      <c r="E371" s="109"/>
      <c r="F371" s="109"/>
      <c r="G371" s="109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2:52" s="2" customFormat="1" x14ac:dyDescent="0.25">
      <c r="B372" s="432"/>
      <c r="C372" s="109"/>
      <c r="D372" s="108"/>
      <c r="E372" s="109"/>
      <c r="F372" s="109"/>
      <c r="G372" s="109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2:52" s="2" customFormat="1" x14ac:dyDescent="0.25">
      <c r="B373" s="432"/>
      <c r="C373" s="109"/>
      <c r="D373" s="108"/>
      <c r="E373" s="109"/>
      <c r="F373" s="109"/>
      <c r="G373" s="109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2:52" s="2" customFormat="1" x14ac:dyDescent="0.25">
      <c r="B374" s="432"/>
      <c r="C374" s="109"/>
      <c r="D374" s="108"/>
      <c r="E374" s="109"/>
      <c r="F374" s="109"/>
      <c r="G374" s="109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2:52" s="2" customFormat="1" x14ac:dyDescent="0.25">
      <c r="B375" s="432"/>
      <c r="C375" s="109"/>
      <c r="D375" s="108"/>
      <c r="E375" s="109"/>
      <c r="F375" s="109"/>
      <c r="G375" s="109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</row>
    <row r="376" spans="2:52" s="2" customFormat="1" x14ac:dyDescent="0.25">
      <c r="B376" s="432"/>
      <c r="C376" s="109"/>
      <c r="D376" s="108"/>
      <c r="E376" s="109"/>
      <c r="F376" s="109"/>
      <c r="G376" s="109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</row>
    <row r="377" spans="2:52" s="2" customFormat="1" x14ac:dyDescent="0.25">
      <c r="B377" s="432"/>
      <c r="C377" s="109"/>
      <c r="D377" s="108"/>
      <c r="E377" s="109"/>
      <c r="F377" s="109"/>
      <c r="G377" s="109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</row>
    <row r="378" spans="2:52" s="2" customFormat="1" x14ac:dyDescent="0.25">
      <c r="B378" s="432"/>
      <c r="C378" s="109"/>
      <c r="D378" s="108"/>
      <c r="E378" s="109"/>
      <c r="F378" s="109"/>
      <c r="G378" s="109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</row>
    <row r="379" spans="2:52" s="2" customFormat="1" x14ac:dyDescent="0.25">
      <c r="B379" s="432"/>
      <c r="C379" s="109"/>
      <c r="D379" s="108"/>
      <c r="E379" s="109"/>
      <c r="F379" s="109"/>
      <c r="G379" s="109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</row>
    <row r="380" spans="2:52" s="2" customFormat="1" x14ac:dyDescent="0.25">
      <c r="B380" s="432"/>
      <c r="C380" s="109"/>
      <c r="D380" s="108"/>
      <c r="E380" s="109"/>
      <c r="F380" s="109"/>
      <c r="G380" s="109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</row>
    <row r="381" spans="2:52" s="2" customFormat="1" x14ac:dyDescent="0.25">
      <c r="B381" s="432"/>
      <c r="C381" s="109"/>
      <c r="D381" s="108"/>
      <c r="E381" s="109"/>
      <c r="F381" s="109"/>
      <c r="G381" s="109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</row>
    <row r="382" spans="2:52" s="2" customFormat="1" x14ac:dyDescent="0.25">
      <c r="B382" s="432"/>
      <c r="C382" s="109"/>
      <c r="D382" s="108"/>
      <c r="E382" s="109"/>
      <c r="F382" s="109"/>
      <c r="G382" s="109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</row>
    <row r="383" spans="2:52" s="2" customFormat="1" x14ac:dyDescent="0.25">
      <c r="B383" s="432"/>
      <c r="C383" s="109"/>
      <c r="D383" s="108"/>
      <c r="E383" s="109"/>
      <c r="F383" s="109"/>
      <c r="G383" s="109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</row>
    <row r="384" spans="2:52" s="2" customFormat="1" x14ac:dyDescent="0.25">
      <c r="B384" s="432"/>
      <c r="C384" s="109"/>
      <c r="D384" s="108"/>
      <c r="E384" s="109"/>
      <c r="F384" s="109"/>
      <c r="G384" s="109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</row>
    <row r="385" spans="2:52" s="2" customFormat="1" x14ac:dyDescent="0.25">
      <c r="B385" s="432"/>
      <c r="C385" s="109"/>
      <c r="D385" s="108"/>
      <c r="E385" s="109"/>
      <c r="F385" s="109"/>
      <c r="G385" s="109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</row>
    <row r="386" spans="2:52" s="2" customFormat="1" x14ac:dyDescent="0.25">
      <c r="B386" s="432"/>
      <c r="C386" s="109"/>
      <c r="D386" s="108"/>
      <c r="E386" s="109"/>
      <c r="F386" s="109"/>
      <c r="G386" s="109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</row>
    <row r="387" spans="2:52" s="2" customFormat="1" x14ac:dyDescent="0.25">
      <c r="B387" s="432"/>
      <c r="C387" s="109"/>
      <c r="D387" s="108"/>
      <c r="E387" s="109"/>
      <c r="F387" s="109"/>
      <c r="G387" s="109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</row>
    <row r="388" spans="2:52" s="2" customFormat="1" x14ac:dyDescent="0.25">
      <c r="B388" s="432"/>
      <c r="C388" s="109"/>
      <c r="D388" s="108"/>
      <c r="E388" s="109"/>
      <c r="F388" s="109"/>
      <c r="G388" s="109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</row>
    <row r="389" spans="2:52" s="2" customFormat="1" x14ac:dyDescent="0.25">
      <c r="B389" s="432"/>
      <c r="C389" s="109"/>
      <c r="D389" s="108"/>
      <c r="E389" s="109"/>
      <c r="F389" s="109"/>
      <c r="G389" s="109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</row>
    <row r="390" spans="2:52" s="2" customFormat="1" x14ac:dyDescent="0.25">
      <c r="B390" s="432"/>
      <c r="C390" s="109"/>
      <c r="D390" s="108"/>
      <c r="E390" s="109"/>
      <c r="F390" s="109"/>
      <c r="G390" s="109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</row>
    <row r="391" spans="2:52" s="2" customFormat="1" x14ac:dyDescent="0.25">
      <c r="B391" s="432"/>
      <c r="C391" s="109"/>
      <c r="D391" s="108"/>
      <c r="E391" s="109"/>
      <c r="F391" s="109"/>
      <c r="G391" s="109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</row>
    <row r="392" spans="2:52" s="2" customFormat="1" x14ac:dyDescent="0.25">
      <c r="B392" s="432"/>
      <c r="C392" s="109"/>
      <c r="D392" s="108"/>
      <c r="E392" s="109"/>
      <c r="F392" s="109"/>
      <c r="G392" s="109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</row>
    <row r="393" spans="2:52" s="2" customFormat="1" x14ac:dyDescent="0.25">
      <c r="B393" s="432"/>
      <c r="C393" s="109"/>
      <c r="D393" s="108"/>
      <c r="E393" s="109"/>
      <c r="F393" s="109"/>
      <c r="G393" s="109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</row>
    <row r="394" spans="2:52" s="2" customFormat="1" x14ac:dyDescent="0.25">
      <c r="B394" s="432"/>
      <c r="C394" s="109"/>
      <c r="D394" s="108"/>
      <c r="E394" s="109"/>
      <c r="F394" s="109"/>
      <c r="G394" s="109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</row>
    <row r="395" spans="2:52" s="2" customFormat="1" x14ac:dyDescent="0.25">
      <c r="B395" s="432"/>
      <c r="C395" s="109"/>
      <c r="D395" s="108"/>
      <c r="E395" s="109"/>
      <c r="F395" s="109"/>
      <c r="G395" s="109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</row>
    <row r="396" spans="2:52" s="2" customFormat="1" x14ac:dyDescent="0.25">
      <c r="B396" s="432"/>
      <c r="C396" s="109"/>
      <c r="D396" s="108"/>
      <c r="E396" s="109"/>
      <c r="F396" s="109"/>
      <c r="G396" s="109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</row>
    <row r="397" spans="2:52" s="2" customFormat="1" x14ac:dyDescent="0.25">
      <c r="B397" s="432"/>
      <c r="C397" s="109"/>
      <c r="D397" s="108"/>
      <c r="E397" s="109"/>
      <c r="F397" s="109"/>
      <c r="G397" s="109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</row>
    <row r="398" spans="2:52" s="2" customFormat="1" x14ac:dyDescent="0.25">
      <c r="B398" s="432"/>
      <c r="C398" s="109"/>
      <c r="D398" s="108"/>
      <c r="E398" s="109"/>
      <c r="F398" s="109"/>
      <c r="G398" s="109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</row>
    <row r="399" spans="2:52" s="2" customFormat="1" x14ac:dyDescent="0.25">
      <c r="B399" s="432"/>
      <c r="C399" s="109"/>
      <c r="D399" s="108"/>
      <c r="E399" s="109"/>
      <c r="F399" s="109"/>
      <c r="G399" s="109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</row>
    <row r="400" spans="2:52" s="2" customFormat="1" x14ac:dyDescent="0.25">
      <c r="B400" s="432"/>
      <c r="C400" s="109"/>
      <c r="D400" s="108"/>
      <c r="E400" s="109"/>
      <c r="F400" s="109"/>
      <c r="G400" s="109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</row>
    <row r="401" spans="2:52" s="2" customFormat="1" x14ac:dyDescent="0.25">
      <c r="B401" s="432"/>
      <c r="C401" s="109"/>
      <c r="D401" s="108"/>
      <c r="E401" s="109"/>
      <c r="F401" s="109"/>
      <c r="G401" s="109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</row>
    <row r="402" spans="2:52" s="2" customFormat="1" x14ac:dyDescent="0.25">
      <c r="B402" s="432"/>
      <c r="C402" s="109"/>
      <c r="D402" s="108"/>
      <c r="E402" s="109"/>
      <c r="F402" s="109"/>
      <c r="G402" s="109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</row>
    <row r="403" spans="2:52" s="2" customFormat="1" x14ac:dyDescent="0.25">
      <c r="B403" s="432"/>
      <c r="C403" s="109"/>
      <c r="D403" s="108"/>
      <c r="E403" s="109"/>
      <c r="F403" s="109"/>
      <c r="G403" s="109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</row>
    <row r="404" spans="2:52" s="2" customFormat="1" x14ac:dyDescent="0.25">
      <c r="B404" s="432"/>
      <c r="C404" s="109"/>
      <c r="D404" s="108"/>
      <c r="E404" s="109"/>
      <c r="F404" s="109"/>
      <c r="G404" s="109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</row>
    <row r="405" spans="2:52" s="2" customFormat="1" x14ac:dyDescent="0.25">
      <c r="B405" s="432"/>
      <c r="C405" s="109"/>
      <c r="D405" s="108"/>
      <c r="E405" s="109"/>
      <c r="F405" s="109"/>
      <c r="G405" s="109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</row>
    <row r="406" spans="2:52" s="2" customFormat="1" x14ac:dyDescent="0.25">
      <c r="B406" s="432"/>
      <c r="C406" s="109"/>
      <c r="D406" s="108"/>
      <c r="E406" s="109"/>
      <c r="F406" s="109"/>
      <c r="G406" s="109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</row>
    <row r="407" spans="2:52" s="2" customFormat="1" x14ac:dyDescent="0.25">
      <c r="B407" s="432"/>
      <c r="C407" s="109"/>
      <c r="D407" s="108"/>
      <c r="E407" s="109"/>
      <c r="F407" s="109"/>
      <c r="G407" s="109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</row>
    <row r="408" spans="2:52" s="2" customFormat="1" x14ac:dyDescent="0.25">
      <c r="B408" s="432"/>
      <c r="C408" s="109"/>
      <c r="D408" s="108"/>
      <c r="E408" s="109"/>
      <c r="F408" s="109"/>
      <c r="G408" s="109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</row>
    <row r="409" spans="2:52" s="2" customFormat="1" x14ac:dyDescent="0.25">
      <c r="B409" s="432"/>
      <c r="C409" s="109"/>
      <c r="D409" s="108"/>
      <c r="E409" s="109"/>
      <c r="F409" s="109"/>
      <c r="G409" s="109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</row>
    <row r="410" spans="2:52" s="2" customFormat="1" x14ac:dyDescent="0.25">
      <c r="B410" s="432"/>
      <c r="C410" s="109"/>
      <c r="D410" s="108"/>
      <c r="E410" s="109"/>
      <c r="F410" s="109"/>
      <c r="G410" s="109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</row>
    <row r="411" spans="2:52" s="2" customFormat="1" x14ac:dyDescent="0.25">
      <c r="B411" s="432"/>
      <c r="C411" s="109"/>
      <c r="D411" s="108"/>
      <c r="E411" s="109"/>
      <c r="F411" s="109"/>
      <c r="G411" s="109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</row>
    <row r="412" spans="2:52" s="2" customFormat="1" x14ac:dyDescent="0.25">
      <c r="B412" s="432"/>
      <c r="C412" s="109"/>
      <c r="D412" s="108"/>
      <c r="E412" s="109"/>
      <c r="F412" s="109"/>
      <c r="G412" s="109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</row>
    <row r="413" spans="2:52" s="2" customFormat="1" x14ac:dyDescent="0.25">
      <c r="B413" s="432"/>
      <c r="C413" s="109"/>
      <c r="D413" s="108"/>
      <c r="E413" s="109"/>
      <c r="F413" s="109"/>
      <c r="G413" s="109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</row>
    <row r="414" spans="2:52" s="2" customFormat="1" x14ac:dyDescent="0.25">
      <c r="B414" s="432"/>
      <c r="C414" s="109"/>
      <c r="D414" s="108"/>
      <c r="E414" s="109"/>
      <c r="F414" s="109"/>
      <c r="G414" s="10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</row>
    <row r="415" spans="2:52" s="2" customFormat="1" x14ac:dyDescent="0.25">
      <c r="B415" s="432"/>
      <c r="C415" s="109"/>
      <c r="D415" s="108"/>
      <c r="E415" s="109"/>
      <c r="F415" s="109"/>
      <c r="G415" s="10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</row>
    <row r="416" spans="2:52" s="2" customFormat="1" x14ac:dyDescent="0.25">
      <c r="B416" s="432"/>
      <c r="C416" s="109"/>
      <c r="D416" s="108"/>
      <c r="E416" s="109"/>
      <c r="F416" s="109"/>
      <c r="G416" s="10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</row>
    <row r="417" spans="2:52" s="2" customFormat="1" x14ac:dyDescent="0.25">
      <c r="B417" s="432"/>
      <c r="C417" s="109"/>
      <c r="D417" s="108"/>
      <c r="E417" s="109"/>
      <c r="F417" s="109"/>
      <c r="G417" s="109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</row>
    <row r="418" spans="2:52" s="2" customFormat="1" x14ac:dyDescent="0.25">
      <c r="B418" s="432"/>
      <c r="C418" s="109"/>
      <c r="D418" s="108"/>
      <c r="E418" s="109"/>
      <c r="F418" s="109"/>
      <c r="G418" s="109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</row>
    <row r="419" spans="2:52" s="2" customFormat="1" x14ac:dyDescent="0.25">
      <c r="B419" s="432"/>
      <c r="C419" s="109"/>
      <c r="D419" s="108"/>
      <c r="E419" s="109"/>
      <c r="F419" s="109"/>
      <c r="G419" s="109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</row>
    <row r="420" spans="2:52" s="2" customFormat="1" x14ac:dyDescent="0.25">
      <c r="B420" s="432"/>
      <c r="C420" s="109"/>
      <c r="D420" s="108"/>
      <c r="E420" s="109"/>
      <c r="F420" s="109"/>
      <c r="G420" s="109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</row>
    <row r="421" spans="2:52" s="2" customFormat="1" x14ac:dyDescent="0.25">
      <c r="B421" s="432"/>
      <c r="C421" s="109"/>
      <c r="D421" s="108"/>
      <c r="E421" s="109"/>
      <c r="F421" s="109"/>
      <c r="G421" s="10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</row>
    <row r="422" spans="2:52" s="2" customFormat="1" x14ac:dyDescent="0.25">
      <c r="B422" s="432"/>
      <c r="C422" s="109"/>
      <c r="D422" s="108"/>
      <c r="E422" s="109"/>
      <c r="F422" s="109"/>
      <c r="G422" s="10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</row>
    <row r="423" spans="2:52" s="2" customFormat="1" x14ac:dyDescent="0.25">
      <c r="B423" s="432"/>
      <c r="C423" s="109"/>
      <c r="D423" s="108"/>
      <c r="E423" s="109"/>
      <c r="F423" s="109"/>
      <c r="G423" s="109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</row>
    <row r="424" spans="2:52" s="2" customFormat="1" x14ac:dyDescent="0.25">
      <c r="B424" s="432"/>
      <c r="C424" s="109"/>
      <c r="D424" s="108"/>
      <c r="E424" s="109"/>
      <c r="F424" s="109"/>
      <c r="G424" s="10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</row>
    <row r="425" spans="2:52" s="2" customFormat="1" x14ac:dyDescent="0.25">
      <c r="B425" s="432"/>
      <c r="C425" s="109"/>
      <c r="D425" s="108"/>
      <c r="E425" s="109"/>
      <c r="F425" s="109"/>
      <c r="G425" s="109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</row>
    <row r="426" spans="2:52" s="2" customFormat="1" x14ac:dyDescent="0.25">
      <c r="B426" s="432"/>
      <c r="C426" s="109"/>
      <c r="D426" s="108"/>
      <c r="E426" s="109"/>
      <c r="F426" s="109"/>
      <c r="G426" s="109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</row>
    <row r="427" spans="2:52" s="2" customFormat="1" x14ac:dyDescent="0.25">
      <c r="B427" s="432"/>
      <c r="C427" s="109"/>
      <c r="D427" s="108"/>
      <c r="E427" s="109"/>
      <c r="F427" s="109"/>
      <c r="G427" s="109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</row>
    <row r="428" spans="2:52" s="2" customFormat="1" x14ac:dyDescent="0.25">
      <c r="B428" s="432"/>
      <c r="C428" s="109"/>
      <c r="D428" s="108"/>
      <c r="E428" s="109"/>
      <c r="F428" s="109"/>
      <c r="G428" s="10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</row>
    <row r="429" spans="2:52" s="2" customFormat="1" x14ac:dyDescent="0.25">
      <c r="B429" s="432"/>
      <c r="C429" s="109"/>
      <c r="D429" s="108"/>
      <c r="E429" s="109"/>
      <c r="F429" s="109"/>
      <c r="G429" s="109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</row>
    <row r="430" spans="2:52" s="2" customFormat="1" x14ac:dyDescent="0.25">
      <c r="B430" s="432"/>
      <c r="C430" s="109"/>
      <c r="D430" s="108"/>
      <c r="E430" s="109"/>
      <c r="F430" s="109"/>
      <c r="G430" s="109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</row>
    <row r="431" spans="2:52" s="2" customFormat="1" x14ac:dyDescent="0.25">
      <c r="B431" s="432"/>
      <c r="C431" s="109"/>
      <c r="D431" s="108"/>
      <c r="E431" s="109"/>
      <c r="F431" s="109"/>
      <c r="G431" s="109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</row>
    <row r="432" spans="2:52" s="2" customFormat="1" x14ac:dyDescent="0.25">
      <c r="B432" s="432"/>
      <c r="C432" s="109"/>
      <c r="D432" s="108"/>
      <c r="E432" s="109"/>
      <c r="F432" s="109"/>
      <c r="G432" s="109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</row>
    <row r="433" spans="2:52" s="2" customFormat="1" x14ac:dyDescent="0.25">
      <c r="B433" s="432"/>
      <c r="C433" s="109"/>
      <c r="D433" s="108"/>
      <c r="E433" s="109"/>
      <c r="F433" s="109"/>
      <c r="G433" s="109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</row>
    <row r="434" spans="2:52" s="2" customFormat="1" x14ac:dyDescent="0.25">
      <c r="B434" s="432"/>
      <c r="C434" s="109"/>
      <c r="D434" s="108"/>
      <c r="E434" s="109"/>
      <c r="F434" s="109"/>
      <c r="G434" s="109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</row>
    <row r="435" spans="2:52" s="2" customFormat="1" x14ac:dyDescent="0.25">
      <c r="B435" s="432"/>
      <c r="C435" s="109"/>
      <c r="D435" s="108"/>
      <c r="E435" s="109"/>
      <c r="F435" s="109"/>
      <c r="G435" s="109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</row>
    <row r="436" spans="2:52" s="2" customFormat="1" x14ac:dyDescent="0.25">
      <c r="B436" s="432"/>
      <c r="C436" s="109"/>
      <c r="D436" s="108"/>
      <c r="E436" s="109"/>
      <c r="F436" s="109"/>
      <c r="G436" s="109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</row>
    <row r="437" spans="2:52" s="2" customFormat="1" x14ac:dyDescent="0.25">
      <c r="B437" s="432"/>
      <c r="C437" s="109"/>
      <c r="D437" s="108"/>
      <c r="E437" s="109"/>
      <c r="F437" s="109"/>
      <c r="G437" s="109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</row>
    <row r="438" spans="2:52" s="2" customFormat="1" x14ac:dyDescent="0.25">
      <c r="B438" s="432"/>
      <c r="C438" s="109"/>
      <c r="D438" s="108"/>
      <c r="E438" s="109"/>
      <c r="F438" s="109"/>
      <c r="G438" s="109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</row>
    <row r="439" spans="2:52" s="2" customFormat="1" x14ac:dyDescent="0.25">
      <c r="B439" s="432"/>
      <c r="C439" s="109"/>
      <c r="D439" s="108"/>
      <c r="E439" s="109"/>
      <c r="F439" s="109"/>
      <c r="G439" s="109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</row>
    <row r="440" spans="2:52" s="2" customFormat="1" x14ac:dyDescent="0.25">
      <c r="B440" s="432"/>
      <c r="C440" s="109"/>
      <c r="D440" s="108"/>
      <c r="E440" s="109"/>
      <c r="F440" s="109"/>
      <c r="G440" s="109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</row>
    <row r="441" spans="2:52" s="2" customFormat="1" x14ac:dyDescent="0.25">
      <c r="B441" s="432"/>
      <c r="C441" s="109"/>
      <c r="D441" s="108"/>
      <c r="E441" s="109"/>
      <c r="F441" s="109"/>
      <c r="G441" s="109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</row>
    <row r="442" spans="2:52" s="2" customFormat="1" x14ac:dyDescent="0.25">
      <c r="B442" s="432"/>
      <c r="C442" s="109"/>
      <c r="D442" s="108"/>
      <c r="E442" s="109"/>
      <c r="F442" s="109"/>
      <c r="G442" s="109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</row>
    <row r="443" spans="2:52" s="2" customFormat="1" x14ac:dyDescent="0.25">
      <c r="B443" s="432"/>
      <c r="C443" s="109"/>
      <c r="D443" s="108"/>
      <c r="E443" s="109"/>
      <c r="F443" s="109"/>
      <c r="G443" s="109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</row>
    <row r="444" spans="2:52" s="2" customFormat="1" x14ac:dyDescent="0.25">
      <c r="B444" s="432"/>
      <c r="C444" s="109"/>
      <c r="D444" s="108"/>
      <c r="E444" s="109"/>
      <c r="F444" s="109"/>
      <c r="G444" s="109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</row>
    <row r="445" spans="2:52" s="2" customFormat="1" x14ac:dyDescent="0.25">
      <c r="B445" s="432"/>
      <c r="C445" s="109"/>
      <c r="D445" s="108"/>
      <c r="E445" s="109"/>
      <c r="F445" s="109"/>
      <c r="G445" s="109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</row>
    <row r="446" spans="2:52" s="2" customFormat="1" x14ac:dyDescent="0.25">
      <c r="B446" s="432"/>
      <c r="C446" s="109"/>
      <c r="D446" s="108"/>
      <c r="E446" s="109"/>
      <c r="F446" s="109"/>
      <c r="G446" s="109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</row>
    <row r="447" spans="2:52" s="2" customFormat="1" x14ac:dyDescent="0.25">
      <c r="B447" s="432"/>
      <c r="C447" s="109"/>
      <c r="D447" s="108"/>
      <c r="E447" s="109"/>
      <c r="F447" s="109"/>
      <c r="G447" s="109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</row>
    <row r="448" spans="2:52" s="2" customFormat="1" x14ac:dyDescent="0.25">
      <c r="B448" s="432"/>
      <c r="C448" s="109"/>
      <c r="D448" s="108"/>
      <c r="E448" s="109"/>
      <c r="F448" s="109"/>
      <c r="G448" s="109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</row>
    <row r="449" spans="2:52" s="2" customFormat="1" x14ac:dyDescent="0.25">
      <c r="B449" s="432"/>
      <c r="C449" s="109"/>
      <c r="D449" s="108"/>
      <c r="E449" s="109"/>
      <c r="F449" s="109"/>
      <c r="G449" s="109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</row>
    <row r="450" spans="2:52" s="2" customFormat="1" x14ac:dyDescent="0.25">
      <c r="B450" s="432"/>
      <c r="C450" s="109"/>
      <c r="D450" s="108"/>
      <c r="E450" s="109"/>
      <c r="F450" s="109"/>
      <c r="G450" s="109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</row>
    <row r="451" spans="2:52" s="2" customFormat="1" x14ac:dyDescent="0.25">
      <c r="B451" s="432"/>
      <c r="C451" s="109"/>
      <c r="D451" s="108"/>
      <c r="E451" s="109"/>
      <c r="F451" s="109"/>
      <c r="G451" s="109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</row>
    <row r="452" spans="2:52" s="2" customFormat="1" x14ac:dyDescent="0.25">
      <c r="B452" s="432"/>
      <c r="C452" s="109"/>
      <c r="D452" s="108"/>
      <c r="E452" s="109"/>
      <c r="F452" s="109"/>
      <c r="G452" s="109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</row>
    <row r="453" spans="2:52" s="2" customFormat="1" x14ac:dyDescent="0.25">
      <c r="B453" s="432"/>
      <c r="C453" s="109"/>
      <c r="D453" s="108"/>
      <c r="E453" s="109"/>
      <c r="F453" s="109"/>
      <c r="G453" s="109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</row>
    <row r="454" spans="2:52" s="2" customFormat="1" x14ac:dyDescent="0.25">
      <c r="B454" s="432"/>
      <c r="C454" s="109"/>
      <c r="D454" s="108"/>
      <c r="E454" s="109"/>
      <c r="F454" s="109"/>
      <c r="G454" s="109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</row>
    <row r="455" spans="2:52" s="2" customFormat="1" x14ac:dyDescent="0.25">
      <c r="B455" s="432"/>
      <c r="C455" s="109"/>
      <c r="D455" s="108"/>
      <c r="E455" s="109"/>
      <c r="F455" s="109"/>
      <c r="G455" s="109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</row>
    <row r="456" spans="2:52" s="2" customFormat="1" x14ac:dyDescent="0.25">
      <c r="B456" s="432"/>
      <c r="C456" s="109"/>
      <c r="D456" s="108"/>
      <c r="E456" s="109"/>
      <c r="F456" s="109"/>
      <c r="G456" s="109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</row>
    <row r="457" spans="2:52" s="2" customFormat="1" x14ac:dyDescent="0.25">
      <c r="B457" s="432"/>
      <c r="C457" s="109"/>
      <c r="D457" s="108"/>
      <c r="E457" s="109"/>
      <c r="F457" s="109"/>
      <c r="G457" s="109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</row>
    <row r="458" spans="2:52" s="2" customFormat="1" x14ac:dyDescent="0.25">
      <c r="B458" s="432"/>
      <c r="C458" s="109"/>
      <c r="D458" s="108"/>
      <c r="E458" s="109"/>
      <c r="F458" s="109"/>
      <c r="G458" s="109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</row>
    <row r="459" spans="2:52" s="2" customFormat="1" x14ac:dyDescent="0.25">
      <c r="B459" s="432"/>
      <c r="C459" s="109"/>
      <c r="D459" s="108"/>
      <c r="E459" s="109"/>
      <c r="F459" s="109"/>
      <c r="G459" s="109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</row>
    <row r="460" spans="2:52" s="2" customFormat="1" x14ac:dyDescent="0.25">
      <c r="B460" s="432"/>
      <c r="C460" s="109"/>
      <c r="D460" s="108"/>
      <c r="E460" s="109"/>
      <c r="F460" s="109"/>
      <c r="G460" s="109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</row>
    <row r="461" spans="2:52" s="2" customFormat="1" x14ac:dyDescent="0.25">
      <c r="B461" s="432"/>
      <c r="C461" s="109"/>
      <c r="D461" s="108"/>
      <c r="E461" s="109"/>
      <c r="F461" s="109"/>
      <c r="G461" s="109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</row>
    <row r="462" spans="2:52" s="2" customFormat="1" x14ac:dyDescent="0.25">
      <c r="B462" s="432"/>
      <c r="C462" s="109"/>
      <c r="D462" s="108"/>
      <c r="E462" s="109"/>
      <c r="F462" s="109"/>
      <c r="G462" s="109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</row>
    <row r="463" spans="2:52" s="2" customFormat="1" x14ac:dyDescent="0.25">
      <c r="B463" s="432"/>
      <c r="C463" s="109"/>
      <c r="D463" s="108"/>
      <c r="E463" s="109"/>
      <c r="F463" s="109"/>
      <c r="G463" s="109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</row>
    <row r="464" spans="2:52" s="2" customFormat="1" x14ac:dyDescent="0.25">
      <c r="B464" s="432"/>
      <c r="C464" s="109"/>
      <c r="D464" s="108"/>
      <c r="E464" s="109"/>
      <c r="F464" s="109"/>
      <c r="G464" s="109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</row>
    <row r="465" spans="2:52" s="2" customFormat="1" x14ac:dyDescent="0.25">
      <c r="B465" s="432"/>
      <c r="C465" s="109"/>
      <c r="D465" s="108"/>
      <c r="E465" s="109"/>
      <c r="F465" s="109"/>
      <c r="G465" s="109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</row>
    <row r="466" spans="2:52" s="2" customFormat="1" x14ac:dyDescent="0.25">
      <c r="B466" s="432"/>
      <c r="C466" s="109"/>
      <c r="D466" s="108"/>
      <c r="E466" s="109"/>
      <c r="F466" s="109"/>
      <c r="G466" s="109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</row>
    <row r="467" spans="2:52" s="2" customFormat="1" x14ac:dyDescent="0.25">
      <c r="B467" s="432"/>
      <c r="C467" s="109"/>
      <c r="D467" s="108"/>
      <c r="E467" s="109"/>
      <c r="F467" s="109"/>
      <c r="G467" s="109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</row>
    <row r="468" spans="2:52" s="2" customFormat="1" x14ac:dyDescent="0.25">
      <c r="B468" s="432"/>
      <c r="C468" s="109"/>
      <c r="D468" s="108"/>
      <c r="E468" s="109"/>
      <c r="F468" s="109"/>
      <c r="G468" s="109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</row>
    <row r="469" spans="2:52" s="2" customFormat="1" x14ac:dyDescent="0.25">
      <c r="B469" s="432"/>
      <c r="C469" s="109"/>
      <c r="D469" s="108"/>
      <c r="E469" s="109"/>
      <c r="F469" s="109"/>
      <c r="G469" s="109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</row>
    <row r="470" spans="2:52" s="2" customFormat="1" x14ac:dyDescent="0.25">
      <c r="B470" s="432"/>
      <c r="C470" s="109"/>
      <c r="D470" s="108"/>
      <c r="E470" s="109"/>
      <c r="F470" s="109"/>
      <c r="G470" s="109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</row>
    <row r="471" spans="2:52" s="2" customFormat="1" x14ac:dyDescent="0.25">
      <c r="B471" s="432"/>
      <c r="C471" s="109"/>
      <c r="D471" s="108"/>
      <c r="E471" s="109"/>
      <c r="F471" s="109"/>
      <c r="G471" s="109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</row>
    <row r="472" spans="2:52" s="2" customFormat="1" x14ac:dyDescent="0.25">
      <c r="B472" s="432"/>
      <c r="C472" s="109"/>
      <c r="D472" s="108"/>
      <c r="E472" s="109"/>
      <c r="F472" s="109"/>
      <c r="G472" s="109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</row>
    <row r="473" spans="2:52" s="2" customFormat="1" x14ac:dyDescent="0.25">
      <c r="B473" s="432"/>
      <c r="C473" s="109"/>
      <c r="D473" s="108"/>
      <c r="E473" s="109"/>
      <c r="F473" s="109"/>
      <c r="G473" s="109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</row>
    <row r="474" spans="2:52" s="2" customFormat="1" x14ac:dyDescent="0.25">
      <c r="B474" s="432"/>
      <c r="C474" s="109"/>
      <c r="D474" s="108"/>
      <c r="E474" s="109"/>
      <c r="F474" s="109"/>
      <c r="G474" s="109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</row>
    <row r="475" spans="2:52" s="2" customFormat="1" x14ac:dyDescent="0.25">
      <c r="B475" s="432"/>
      <c r="C475" s="109"/>
      <c r="D475" s="108"/>
      <c r="E475" s="109"/>
      <c r="F475" s="109"/>
      <c r="G475" s="109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</row>
    <row r="476" spans="2:52" s="2" customFormat="1" x14ac:dyDescent="0.25">
      <c r="B476" s="432"/>
      <c r="C476" s="109"/>
      <c r="D476" s="108"/>
      <c r="E476" s="109"/>
      <c r="F476" s="109"/>
      <c r="G476" s="109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</row>
    <row r="477" spans="2:52" s="2" customFormat="1" x14ac:dyDescent="0.25">
      <c r="B477" s="432"/>
      <c r="C477" s="109"/>
      <c r="D477" s="108"/>
      <c r="E477" s="109"/>
      <c r="F477" s="109"/>
      <c r="G477" s="109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</row>
    <row r="478" spans="2:52" s="2" customFormat="1" x14ac:dyDescent="0.25">
      <c r="B478" s="432"/>
      <c r="C478" s="109"/>
      <c r="D478" s="108"/>
      <c r="E478" s="109"/>
      <c r="F478" s="109"/>
      <c r="G478" s="109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</row>
    <row r="479" spans="2:52" s="2" customFormat="1" x14ac:dyDescent="0.25">
      <c r="B479" s="432"/>
      <c r="C479" s="109"/>
      <c r="D479" s="108"/>
      <c r="E479" s="109"/>
      <c r="F479" s="109"/>
      <c r="G479" s="109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</row>
    <row r="480" spans="2:52" s="2" customFormat="1" x14ac:dyDescent="0.25">
      <c r="B480" s="432"/>
      <c r="C480" s="109"/>
      <c r="D480" s="108"/>
      <c r="E480" s="109"/>
      <c r="F480" s="109"/>
      <c r="G480" s="109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</row>
    <row r="481" spans="2:52" s="2" customFormat="1" x14ac:dyDescent="0.25">
      <c r="B481" s="432"/>
      <c r="C481" s="109"/>
      <c r="D481" s="108"/>
      <c r="E481" s="109"/>
      <c r="F481" s="109"/>
      <c r="G481" s="109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</row>
    <row r="482" spans="2:52" s="2" customFormat="1" x14ac:dyDescent="0.25">
      <c r="B482" s="432"/>
      <c r="C482" s="109"/>
      <c r="D482" s="108"/>
      <c r="E482" s="109"/>
      <c r="F482" s="109"/>
      <c r="G482" s="109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</row>
    <row r="483" spans="2:52" s="2" customFormat="1" x14ac:dyDescent="0.25">
      <c r="B483" s="432"/>
      <c r="C483" s="109"/>
      <c r="D483" s="108"/>
      <c r="E483" s="109"/>
      <c r="F483" s="109"/>
      <c r="G483" s="109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</row>
    <row r="484" spans="2:52" s="2" customFormat="1" x14ac:dyDescent="0.25">
      <c r="B484" s="432"/>
      <c r="C484" s="109"/>
      <c r="D484" s="108"/>
      <c r="E484" s="109"/>
      <c r="F484" s="109"/>
      <c r="G484" s="109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</row>
    <row r="485" spans="2:52" s="2" customFormat="1" x14ac:dyDescent="0.25">
      <c r="B485" s="432"/>
      <c r="C485" s="109"/>
      <c r="D485" s="108"/>
      <c r="E485" s="109"/>
      <c r="F485" s="109"/>
      <c r="G485" s="109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</row>
    <row r="486" spans="2:52" s="2" customFormat="1" x14ac:dyDescent="0.25">
      <c r="B486" s="432"/>
      <c r="C486" s="109"/>
      <c r="D486" s="108"/>
      <c r="E486" s="109"/>
      <c r="F486" s="109"/>
      <c r="G486" s="109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</row>
    <row r="487" spans="2:52" s="2" customFormat="1" x14ac:dyDescent="0.25">
      <c r="B487" s="432"/>
      <c r="C487" s="109"/>
      <c r="D487" s="108"/>
      <c r="E487" s="109"/>
      <c r="F487" s="109"/>
      <c r="G487" s="109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</row>
    <row r="488" spans="2:52" s="2" customFormat="1" x14ac:dyDescent="0.25">
      <c r="B488" s="432"/>
      <c r="C488" s="109"/>
      <c r="D488" s="108"/>
      <c r="E488" s="109"/>
      <c r="F488" s="109"/>
      <c r="G488" s="109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</row>
    <row r="489" spans="2:52" s="2" customFormat="1" x14ac:dyDescent="0.25">
      <c r="B489" s="432"/>
      <c r="C489" s="109"/>
      <c r="D489" s="108"/>
      <c r="E489" s="109"/>
      <c r="F489" s="109"/>
      <c r="G489" s="109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</row>
    <row r="490" spans="2:52" s="2" customFormat="1" x14ac:dyDescent="0.25">
      <c r="B490" s="432"/>
      <c r="C490" s="109"/>
      <c r="D490" s="108"/>
      <c r="E490" s="109"/>
      <c r="F490" s="109"/>
      <c r="G490" s="109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</row>
    <row r="491" spans="2:52" s="2" customFormat="1" x14ac:dyDescent="0.25">
      <c r="B491" s="432"/>
      <c r="C491" s="109"/>
      <c r="D491" s="108"/>
      <c r="E491" s="109"/>
      <c r="F491" s="109"/>
      <c r="G491" s="109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</row>
    <row r="492" spans="2:52" s="2" customFormat="1" x14ac:dyDescent="0.25">
      <c r="B492" s="432"/>
      <c r="C492" s="109"/>
      <c r="D492" s="108"/>
      <c r="E492" s="109"/>
      <c r="F492" s="109"/>
      <c r="G492" s="109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</row>
    <row r="493" spans="2:52" s="2" customFormat="1" x14ac:dyDescent="0.25">
      <c r="B493" s="432"/>
      <c r="C493" s="109"/>
      <c r="D493" s="108"/>
      <c r="E493" s="109"/>
      <c r="F493" s="109"/>
      <c r="G493" s="109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</row>
    <row r="494" spans="2:52" s="2" customFormat="1" x14ac:dyDescent="0.25">
      <c r="B494" s="432"/>
      <c r="C494" s="109"/>
      <c r="D494" s="108"/>
      <c r="E494" s="109"/>
      <c r="F494" s="109"/>
      <c r="G494" s="109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</row>
    <row r="495" spans="2:52" s="2" customFormat="1" x14ac:dyDescent="0.25">
      <c r="B495" s="432"/>
      <c r="C495" s="109"/>
      <c r="D495" s="108"/>
      <c r="E495" s="109"/>
      <c r="F495" s="109"/>
      <c r="G495" s="109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</row>
    <row r="496" spans="2:52" s="2" customFormat="1" x14ac:dyDescent="0.25">
      <c r="B496" s="432"/>
      <c r="C496" s="109"/>
      <c r="D496" s="108"/>
      <c r="E496" s="109"/>
      <c r="F496" s="109"/>
      <c r="G496" s="109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</row>
    <row r="497" spans="2:52" s="2" customFormat="1" x14ac:dyDescent="0.25">
      <c r="B497" s="432"/>
      <c r="C497" s="109"/>
      <c r="D497" s="108"/>
      <c r="E497" s="109"/>
      <c r="F497" s="109"/>
      <c r="G497" s="109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</row>
    <row r="498" spans="2:52" s="2" customFormat="1" x14ac:dyDescent="0.25">
      <c r="B498" s="432"/>
      <c r="C498" s="109"/>
      <c r="D498" s="108"/>
      <c r="E498" s="109"/>
      <c r="F498" s="109"/>
      <c r="G498" s="109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</row>
    <row r="499" spans="2:52" s="2" customFormat="1" x14ac:dyDescent="0.25">
      <c r="B499" s="432"/>
      <c r="C499" s="109"/>
      <c r="D499" s="108"/>
      <c r="E499" s="109"/>
      <c r="F499" s="109"/>
      <c r="G499" s="109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</row>
    <row r="500" spans="2:52" s="2" customFormat="1" x14ac:dyDescent="0.25">
      <c r="B500" s="432"/>
      <c r="C500" s="109"/>
      <c r="D500" s="108"/>
      <c r="E500" s="109"/>
      <c r="F500" s="109"/>
      <c r="G500" s="109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</row>
    <row r="501" spans="2:52" s="2" customFormat="1" x14ac:dyDescent="0.25">
      <c r="B501" s="432"/>
      <c r="C501" s="109"/>
      <c r="D501" s="108"/>
      <c r="E501" s="109"/>
      <c r="F501" s="109"/>
      <c r="G501" s="109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</row>
    <row r="502" spans="2:52" s="2" customFormat="1" x14ac:dyDescent="0.25">
      <c r="B502" s="432"/>
      <c r="C502" s="109"/>
      <c r="D502" s="108"/>
      <c r="E502" s="109"/>
      <c r="F502" s="109"/>
      <c r="G502" s="109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</row>
    <row r="503" spans="2:52" s="2" customFormat="1" x14ac:dyDescent="0.25">
      <c r="B503" s="432"/>
      <c r="C503" s="109"/>
      <c r="D503" s="108"/>
      <c r="E503" s="109"/>
      <c r="F503" s="109"/>
      <c r="G503" s="109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</row>
    <row r="504" spans="2:52" s="2" customFormat="1" x14ac:dyDescent="0.25">
      <c r="B504" s="432"/>
      <c r="C504" s="109"/>
      <c r="D504" s="108"/>
      <c r="E504" s="109"/>
      <c r="F504" s="109"/>
      <c r="G504" s="109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</row>
    <row r="505" spans="2:52" s="2" customFormat="1" x14ac:dyDescent="0.25">
      <c r="B505" s="432"/>
      <c r="C505" s="109"/>
      <c r="D505" s="108"/>
      <c r="E505" s="109"/>
      <c r="F505" s="109"/>
      <c r="G505" s="109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</row>
    <row r="506" spans="2:52" s="2" customFormat="1" x14ac:dyDescent="0.25">
      <c r="B506" s="432"/>
      <c r="C506" s="109"/>
      <c r="D506" s="108"/>
      <c r="E506" s="109"/>
      <c r="F506" s="109"/>
      <c r="G506" s="109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</row>
    <row r="507" spans="2:52" s="2" customFormat="1" x14ac:dyDescent="0.25">
      <c r="B507" s="432"/>
      <c r="C507" s="109"/>
      <c r="D507" s="108"/>
      <c r="E507" s="109"/>
      <c r="F507" s="109"/>
      <c r="G507" s="109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</row>
    <row r="508" spans="2:52" s="2" customFormat="1" x14ac:dyDescent="0.25">
      <c r="B508" s="432"/>
      <c r="C508" s="109"/>
      <c r="D508" s="108"/>
      <c r="E508" s="109"/>
      <c r="F508" s="109"/>
      <c r="G508" s="109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</row>
    <row r="509" spans="2:52" s="2" customFormat="1" x14ac:dyDescent="0.25">
      <c r="B509" s="432"/>
      <c r="C509" s="109"/>
      <c r="D509" s="108"/>
      <c r="E509" s="109"/>
      <c r="F509" s="109"/>
      <c r="G509" s="109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</row>
    <row r="510" spans="2:52" s="2" customFormat="1" x14ac:dyDescent="0.25">
      <c r="B510" s="432"/>
      <c r="C510" s="109"/>
      <c r="D510" s="108"/>
      <c r="E510" s="109"/>
      <c r="F510" s="109"/>
      <c r="G510" s="109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</row>
    <row r="511" spans="2:52" s="2" customFormat="1" x14ac:dyDescent="0.25">
      <c r="B511" s="432"/>
      <c r="C511" s="109"/>
      <c r="D511" s="108"/>
      <c r="E511" s="109"/>
      <c r="F511" s="109"/>
      <c r="G511" s="109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</row>
    <row r="512" spans="2:52" s="2" customFormat="1" x14ac:dyDescent="0.25">
      <c r="B512" s="432"/>
      <c r="C512" s="109"/>
      <c r="D512" s="108"/>
      <c r="E512" s="109"/>
      <c r="F512" s="109"/>
      <c r="G512" s="109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</row>
    <row r="513" spans="2:52" s="2" customFormat="1" x14ac:dyDescent="0.25">
      <c r="B513" s="432"/>
      <c r="C513" s="109"/>
      <c r="D513" s="108"/>
      <c r="E513" s="109"/>
      <c r="F513" s="109"/>
      <c r="G513" s="109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</row>
    <row r="514" spans="2:52" s="2" customFormat="1" x14ac:dyDescent="0.25">
      <c r="B514" s="432"/>
      <c r="C514" s="109"/>
      <c r="D514" s="108"/>
      <c r="E514" s="109"/>
      <c r="F514" s="109"/>
      <c r="G514" s="109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</row>
    <row r="515" spans="2:52" s="2" customFormat="1" x14ac:dyDescent="0.25">
      <c r="B515" s="432"/>
      <c r="C515" s="109"/>
      <c r="D515" s="108"/>
      <c r="E515" s="109"/>
      <c r="F515" s="109"/>
      <c r="G515" s="109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</row>
    <row r="516" spans="2:52" s="2" customFormat="1" x14ac:dyDescent="0.25">
      <c r="B516" s="432"/>
      <c r="C516" s="109"/>
      <c r="D516" s="108"/>
      <c r="E516" s="109"/>
      <c r="F516" s="109"/>
      <c r="G516" s="109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</row>
    <row r="517" spans="2:52" s="2" customFormat="1" x14ac:dyDescent="0.25">
      <c r="B517" s="432"/>
      <c r="C517" s="109"/>
      <c r="D517" s="108"/>
      <c r="E517" s="109"/>
      <c r="F517" s="109"/>
      <c r="G517" s="109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</row>
    <row r="518" spans="2:52" s="2" customFormat="1" x14ac:dyDescent="0.25">
      <c r="B518" s="432"/>
      <c r="C518" s="109"/>
      <c r="D518" s="108"/>
      <c r="E518" s="109"/>
      <c r="F518" s="109"/>
      <c r="G518" s="109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</row>
    <row r="519" spans="2:52" s="2" customFormat="1" x14ac:dyDescent="0.25">
      <c r="B519" s="432"/>
      <c r="C519" s="109"/>
      <c r="D519" s="108"/>
      <c r="E519" s="109"/>
      <c r="F519" s="109"/>
      <c r="G519" s="109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</row>
    <row r="520" spans="2:52" s="2" customFormat="1" x14ac:dyDescent="0.25">
      <c r="B520" s="432"/>
      <c r="C520" s="109"/>
      <c r="D520" s="108"/>
      <c r="E520" s="109"/>
      <c r="F520" s="109"/>
      <c r="G520" s="109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</row>
    <row r="521" spans="2:52" s="2" customFormat="1" x14ac:dyDescent="0.25">
      <c r="B521" s="432"/>
      <c r="C521" s="109"/>
      <c r="D521" s="108"/>
      <c r="E521" s="109"/>
      <c r="F521" s="109"/>
      <c r="G521" s="109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</row>
    <row r="522" spans="2:52" s="2" customFormat="1" x14ac:dyDescent="0.25">
      <c r="B522" s="432"/>
      <c r="C522" s="109"/>
      <c r="D522" s="108"/>
      <c r="E522" s="109"/>
      <c r="F522" s="109"/>
      <c r="G522" s="109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</row>
    <row r="523" spans="2:52" s="2" customFormat="1" x14ac:dyDescent="0.25">
      <c r="B523" s="432"/>
      <c r="C523" s="109"/>
      <c r="D523" s="108"/>
      <c r="E523" s="109"/>
      <c r="F523" s="109"/>
      <c r="G523" s="109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</row>
    <row r="524" spans="2:52" s="2" customFormat="1" x14ac:dyDescent="0.25">
      <c r="B524" s="432"/>
      <c r="C524" s="109"/>
      <c r="D524" s="108"/>
      <c r="E524" s="109"/>
      <c r="F524" s="109"/>
      <c r="G524" s="109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</row>
    <row r="525" spans="2:52" s="2" customFormat="1" x14ac:dyDescent="0.25">
      <c r="B525" s="432"/>
      <c r="C525" s="109"/>
      <c r="D525" s="108"/>
      <c r="E525" s="109"/>
      <c r="F525" s="109"/>
      <c r="G525" s="109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</row>
    <row r="526" spans="2:52" s="2" customFormat="1" x14ac:dyDescent="0.25">
      <c r="B526" s="432"/>
      <c r="C526" s="109"/>
      <c r="D526" s="108"/>
      <c r="E526" s="109"/>
      <c r="F526" s="109"/>
      <c r="G526" s="109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</row>
    <row r="527" spans="2:52" s="2" customFormat="1" x14ac:dyDescent="0.25">
      <c r="B527" s="432"/>
      <c r="C527" s="109"/>
      <c r="D527" s="108"/>
      <c r="E527" s="109"/>
      <c r="F527" s="109"/>
      <c r="G527" s="109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 spans="2:52" s="2" customFormat="1" x14ac:dyDescent="0.25">
      <c r="B528" s="432"/>
      <c r="C528" s="109"/>
      <c r="D528" s="108"/>
      <c r="E528" s="109"/>
      <c r="F528" s="109"/>
      <c r="G528" s="109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 spans="2:52" s="2" customFormat="1" x14ac:dyDescent="0.25">
      <c r="B529" s="432"/>
      <c r="C529" s="109"/>
      <c r="D529" s="108"/>
      <c r="E529" s="109"/>
      <c r="F529" s="109"/>
      <c r="G529" s="109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 spans="2:52" s="2" customFormat="1" x14ac:dyDescent="0.25">
      <c r="B530" s="432"/>
      <c r="C530" s="109"/>
      <c r="D530" s="108"/>
      <c r="E530" s="109"/>
      <c r="F530" s="109"/>
      <c r="G530" s="109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 spans="2:52" s="2" customFormat="1" x14ac:dyDescent="0.25">
      <c r="B531" s="432"/>
      <c r="C531" s="109"/>
      <c r="D531" s="108"/>
      <c r="E531" s="109"/>
      <c r="F531" s="109"/>
      <c r="G531" s="109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 spans="2:52" s="2" customFormat="1" x14ac:dyDescent="0.25">
      <c r="B532" s="432"/>
      <c r="C532" s="109"/>
      <c r="D532" s="108"/>
      <c r="E532" s="109"/>
      <c r="F532" s="109"/>
      <c r="G532" s="109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 spans="2:52" s="2" customFormat="1" x14ac:dyDescent="0.25">
      <c r="B533" s="432"/>
      <c r="C533" s="109"/>
      <c r="D533" s="108"/>
      <c r="E533" s="109"/>
      <c r="F533" s="109"/>
      <c r="G533" s="109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 spans="2:52" s="2" customFormat="1" x14ac:dyDescent="0.25">
      <c r="B534" s="432"/>
      <c r="C534" s="109"/>
      <c r="D534" s="108"/>
      <c r="E534" s="109"/>
      <c r="F534" s="109"/>
      <c r="G534" s="109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 spans="2:52" s="2" customFormat="1" x14ac:dyDescent="0.25">
      <c r="B535" s="432"/>
      <c r="C535" s="109"/>
      <c r="D535" s="108"/>
      <c r="E535" s="109"/>
      <c r="F535" s="109"/>
      <c r="G535" s="109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 spans="2:52" s="2" customFormat="1" x14ac:dyDescent="0.25">
      <c r="B536" s="432"/>
      <c r="C536" s="109"/>
      <c r="D536" s="108"/>
      <c r="E536" s="109"/>
      <c r="F536" s="109"/>
      <c r="G536" s="109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 spans="2:52" s="2" customFormat="1" x14ac:dyDescent="0.25">
      <c r="B537" s="432"/>
      <c r="C537" s="109"/>
      <c r="D537" s="108"/>
      <c r="E537" s="109"/>
      <c r="F537" s="109"/>
      <c r="G537" s="109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 spans="2:52" s="2" customFormat="1" x14ac:dyDescent="0.25">
      <c r="B538" s="432"/>
      <c r="C538" s="109"/>
      <c r="D538" s="108"/>
      <c r="E538" s="109"/>
      <c r="F538" s="109"/>
      <c r="G538" s="109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 spans="2:52" s="2" customFormat="1" x14ac:dyDescent="0.25">
      <c r="B539" s="432"/>
      <c r="C539" s="109"/>
      <c r="D539" s="108"/>
      <c r="E539" s="109"/>
      <c r="F539" s="109"/>
      <c r="G539" s="109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 spans="2:52" s="2" customFormat="1" x14ac:dyDescent="0.25">
      <c r="B540" s="432"/>
      <c r="C540" s="109"/>
      <c r="D540" s="108"/>
      <c r="E540" s="109"/>
      <c r="F540" s="109"/>
      <c r="G540" s="109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 spans="2:52" s="2" customFormat="1" x14ac:dyDescent="0.25">
      <c r="B541" s="432"/>
      <c r="C541" s="109"/>
      <c r="D541" s="108"/>
      <c r="E541" s="109"/>
      <c r="F541" s="109"/>
      <c r="G541" s="109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 spans="2:52" s="2" customFormat="1" x14ac:dyDescent="0.25">
      <c r="B542" s="432"/>
      <c r="C542" s="109"/>
      <c r="D542" s="108"/>
      <c r="E542" s="109"/>
      <c r="F542" s="109"/>
      <c r="G542" s="109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 spans="2:52" s="2" customFormat="1" x14ac:dyDescent="0.25">
      <c r="B543" s="432"/>
      <c r="C543" s="109"/>
      <c r="D543" s="108"/>
      <c r="E543" s="109"/>
      <c r="F543" s="109"/>
      <c r="G543" s="109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 spans="2:52" s="2" customFormat="1" x14ac:dyDescent="0.25">
      <c r="B544" s="432"/>
      <c r="C544" s="109"/>
      <c r="D544" s="108"/>
      <c r="E544" s="109"/>
      <c r="F544" s="109"/>
      <c r="G544" s="109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 spans="2:52" s="2" customFormat="1" x14ac:dyDescent="0.25">
      <c r="B545" s="432"/>
      <c r="C545" s="109"/>
      <c r="D545" s="108"/>
      <c r="E545" s="109"/>
      <c r="F545" s="109"/>
      <c r="G545" s="109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 spans="2:52" s="2" customFormat="1" x14ac:dyDescent="0.25">
      <c r="B546" s="432"/>
      <c r="C546" s="109"/>
      <c r="D546" s="108"/>
      <c r="E546" s="109"/>
      <c r="F546" s="109"/>
      <c r="G546" s="109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 spans="2:52" s="2" customFormat="1" x14ac:dyDescent="0.25">
      <c r="B547" s="432"/>
      <c r="C547" s="109"/>
      <c r="D547" s="108"/>
      <c r="E547" s="109"/>
      <c r="F547" s="109"/>
      <c r="G547" s="109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 spans="2:52" s="2" customFormat="1" x14ac:dyDescent="0.25">
      <c r="B548" s="432"/>
      <c r="C548" s="109"/>
      <c r="D548" s="108"/>
      <c r="E548" s="109"/>
      <c r="F548" s="109"/>
      <c r="G548" s="109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 spans="2:52" s="2" customFormat="1" x14ac:dyDescent="0.25">
      <c r="B549" s="432"/>
      <c r="C549" s="109"/>
      <c r="D549" s="108"/>
      <c r="E549" s="109"/>
      <c r="F549" s="109"/>
      <c r="G549" s="109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 spans="2:52" s="2" customFormat="1" x14ac:dyDescent="0.25">
      <c r="B550" s="432"/>
      <c r="C550" s="109"/>
      <c r="D550" s="108"/>
      <c r="E550" s="109"/>
      <c r="F550" s="109"/>
      <c r="G550" s="109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 spans="2:52" s="2" customFormat="1" x14ac:dyDescent="0.25">
      <c r="B551" s="432"/>
      <c r="C551" s="109"/>
      <c r="D551" s="108"/>
      <c r="E551" s="109"/>
      <c r="F551" s="109"/>
      <c r="G551" s="109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 spans="2:52" s="2" customFormat="1" x14ac:dyDescent="0.25">
      <c r="B552" s="432"/>
      <c r="C552" s="109"/>
      <c r="D552" s="108"/>
      <c r="E552" s="109"/>
      <c r="F552" s="109"/>
      <c r="G552" s="109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 spans="2:52" s="2" customFormat="1" x14ac:dyDescent="0.25">
      <c r="B553" s="432"/>
      <c r="C553" s="109"/>
      <c r="D553" s="108"/>
      <c r="E553" s="109"/>
      <c r="F553" s="109"/>
      <c r="G553" s="109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 spans="2:52" s="2" customFormat="1" x14ac:dyDescent="0.25">
      <c r="B554" s="432"/>
      <c r="C554" s="109"/>
      <c r="D554" s="108"/>
      <c r="E554" s="109"/>
      <c r="F554" s="109"/>
      <c r="G554" s="109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 spans="2:52" s="2" customFormat="1" x14ac:dyDescent="0.25">
      <c r="B555" s="432"/>
      <c r="C555" s="109"/>
      <c r="D555" s="108"/>
      <c r="E555" s="109"/>
      <c r="F555" s="109"/>
      <c r="G555" s="109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 spans="2:52" s="2" customFormat="1" x14ac:dyDescent="0.25">
      <c r="B556" s="432"/>
      <c r="C556" s="109"/>
      <c r="D556" s="108"/>
      <c r="E556" s="109"/>
      <c r="F556" s="109"/>
      <c r="G556" s="109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 spans="2:52" s="2" customFormat="1" x14ac:dyDescent="0.25">
      <c r="B557" s="432"/>
      <c r="C557" s="109"/>
      <c r="D557" s="108"/>
      <c r="E557" s="109"/>
      <c r="F557" s="109"/>
      <c r="G557" s="109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 spans="2:52" s="2" customFormat="1" x14ac:dyDescent="0.25">
      <c r="B558" s="432"/>
      <c r="C558" s="109"/>
      <c r="D558" s="108"/>
      <c r="E558" s="109"/>
      <c r="F558" s="109"/>
      <c r="G558" s="109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 spans="2:52" s="2" customFormat="1" x14ac:dyDescent="0.25">
      <c r="B559" s="432"/>
      <c r="C559" s="109"/>
      <c r="D559" s="108"/>
      <c r="E559" s="109"/>
      <c r="F559" s="109"/>
      <c r="G559" s="109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 spans="2:52" s="2" customFormat="1" x14ac:dyDescent="0.25">
      <c r="B560" s="432"/>
      <c r="C560" s="109"/>
      <c r="D560" s="108"/>
      <c r="E560" s="109"/>
      <c r="F560" s="109"/>
      <c r="G560" s="109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2:52" s="2" customFormat="1" x14ac:dyDescent="0.25">
      <c r="B561" s="432"/>
      <c r="C561" s="109"/>
      <c r="D561" s="108"/>
      <c r="E561" s="109"/>
      <c r="F561" s="109"/>
      <c r="G561" s="109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2:52" s="2" customFormat="1" x14ac:dyDescent="0.25">
      <c r="B562" s="432"/>
      <c r="C562" s="109"/>
      <c r="D562" s="108"/>
      <c r="E562" s="109"/>
      <c r="F562" s="109"/>
      <c r="G562" s="109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 spans="2:52" s="2" customFormat="1" x14ac:dyDescent="0.25">
      <c r="B563" s="432"/>
      <c r="C563" s="109"/>
      <c r="D563" s="108"/>
      <c r="E563" s="109"/>
      <c r="F563" s="109"/>
      <c r="G563" s="109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 spans="2:52" s="2" customFormat="1" x14ac:dyDescent="0.25">
      <c r="B564" s="432"/>
      <c r="C564" s="109"/>
      <c r="D564" s="108"/>
      <c r="E564" s="109"/>
      <c r="F564" s="109"/>
      <c r="G564" s="109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 spans="2:52" s="2" customFormat="1" x14ac:dyDescent="0.25">
      <c r="B565" s="432"/>
      <c r="C565" s="109"/>
      <c r="D565" s="108"/>
      <c r="E565" s="109"/>
      <c r="F565" s="109"/>
      <c r="G565" s="109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 spans="2:52" s="2" customFormat="1" x14ac:dyDescent="0.25">
      <c r="B566" s="432"/>
      <c r="C566" s="109"/>
      <c r="D566" s="108"/>
      <c r="E566" s="109"/>
      <c r="F566" s="109"/>
      <c r="G566" s="109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 spans="2:52" s="2" customFormat="1" x14ac:dyDescent="0.25">
      <c r="B567" s="432"/>
      <c r="C567" s="109"/>
      <c r="D567" s="108"/>
      <c r="E567" s="109"/>
      <c r="F567" s="109"/>
      <c r="G567" s="109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 spans="2:52" s="2" customFormat="1" x14ac:dyDescent="0.25">
      <c r="B568" s="432"/>
      <c r="C568" s="109"/>
      <c r="D568" s="108"/>
      <c r="E568" s="109"/>
      <c r="F568" s="109"/>
      <c r="G568" s="109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 spans="2:52" s="2" customFormat="1" x14ac:dyDescent="0.25">
      <c r="B569" s="432"/>
      <c r="C569" s="109"/>
      <c r="D569" s="108"/>
      <c r="E569" s="109"/>
      <c r="F569" s="109"/>
      <c r="G569" s="109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 spans="2:52" s="2" customFormat="1" x14ac:dyDescent="0.25">
      <c r="B570" s="432"/>
      <c r="C570" s="109"/>
      <c r="D570" s="108"/>
      <c r="E570" s="109"/>
      <c r="F570" s="109"/>
      <c r="G570" s="109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 spans="2:52" s="2" customFormat="1" x14ac:dyDescent="0.25">
      <c r="B571" s="432"/>
      <c r="C571" s="109"/>
      <c r="D571" s="108"/>
      <c r="E571" s="109"/>
      <c r="F571" s="109"/>
      <c r="G571" s="109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 spans="2:52" s="2" customFormat="1" x14ac:dyDescent="0.25">
      <c r="B572" s="432"/>
      <c r="C572" s="109"/>
      <c r="D572" s="108"/>
      <c r="E572" s="109"/>
      <c r="F572" s="109"/>
      <c r="G572" s="109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 spans="2:52" s="2" customFormat="1" x14ac:dyDescent="0.25">
      <c r="B573" s="432"/>
      <c r="C573" s="109"/>
      <c r="D573" s="108"/>
      <c r="E573" s="109"/>
      <c r="F573" s="109"/>
      <c r="G573" s="109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 spans="2:52" s="2" customFormat="1" x14ac:dyDescent="0.25">
      <c r="B574" s="432"/>
      <c r="C574" s="109"/>
      <c r="D574" s="108"/>
      <c r="E574" s="109"/>
      <c r="F574" s="109"/>
      <c r="G574" s="109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 spans="2:52" s="2" customFormat="1" x14ac:dyDescent="0.25">
      <c r="B575" s="432"/>
      <c r="C575" s="109"/>
      <c r="D575" s="108"/>
      <c r="E575" s="109"/>
      <c r="F575" s="109"/>
      <c r="G575" s="109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 spans="2:52" s="2" customFormat="1" x14ac:dyDescent="0.25">
      <c r="B576" s="432"/>
      <c r="C576" s="109"/>
      <c r="D576" s="108"/>
      <c r="E576" s="109"/>
      <c r="F576" s="109"/>
      <c r="G576" s="109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 spans="2:52" s="2" customFormat="1" x14ac:dyDescent="0.25">
      <c r="B577" s="432"/>
      <c r="C577" s="109"/>
      <c r="D577" s="108"/>
      <c r="E577" s="109"/>
      <c r="F577" s="109"/>
      <c r="G577" s="109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 spans="2:52" s="2" customFormat="1" x14ac:dyDescent="0.25">
      <c r="B578" s="432"/>
      <c r="C578" s="109"/>
      <c r="D578" s="108"/>
      <c r="E578" s="109"/>
      <c r="F578" s="109"/>
      <c r="G578" s="109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 spans="2:52" s="2" customFormat="1" x14ac:dyDescent="0.25">
      <c r="B579" s="432"/>
      <c r="C579" s="109"/>
      <c r="D579" s="108"/>
      <c r="E579" s="109"/>
      <c r="F579" s="109"/>
      <c r="G579" s="109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 spans="2:52" s="2" customFormat="1" x14ac:dyDescent="0.25">
      <c r="B580" s="432"/>
      <c r="C580" s="109"/>
      <c r="D580" s="108"/>
      <c r="E580" s="109"/>
      <c r="F580" s="109"/>
      <c r="G580" s="109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 spans="2:52" s="2" customFormat="1" x14ac:dyDescent="0.25">
      <c r="B581" s="432"/>
      <c r="C581" s="109"/>
      <c r="D581" s="108"/>
      <c r="E581" s="109"/>
      <c r="F581" s="109"/>
      <c r="G581" s="109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 spans="2:52" s="2" customFormat="1" x14ac:dyDescent="0.25">
      <c r="B582" s="432"/>
      <c r="C582" s="109"/>
      <c r="D582" s="108"/>
      <c r="E582" s="109"/>
      <c r="F582" s="109"/>
      <c r="G582" s="109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 spans="2:52" s="2" customFormat="1" x14ac:dyDescent="0.25">
      <c r="B583" s="432"/>
      <c r="C583" s="109"/>
      <c r="D583" s="108"/>
      <c r="E583" s="109"/>
      <c r="F583" s="109"/>
      <c r="G583" s="109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 spans="2:52" s="2" customFormat="1" x14ac:dyDescent="0.25">
      <c r="B584" s="432"/>
      <c r="C584" s="109"/>
      <c r="D584" s="108"/>
      <c r="E584" s="109"/>
      <c r="F584" s="109"/>
      <c r="G584" s="109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 spans="2:52" s="2" customFormat="1" x14ac:dyDescent="0.25">
      <c r="B585" s="432"/>
      <c r="C585" s="109"/>
      <c r="D585" s="108"/>
      <c r="E585" s="109"/>
      <c r="F585" s="109"/>
      <c r="G585" s="109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 spans="2:52" s="2" customFormat="1" x14ac:dyDescent="0.25">
      <c r="B586" s="432"/>
      <c r="C586" s="109"/>
      <c r="D586" s="108"/>
      <c r="E586" s="109"/>
      <c r="F586" s="109"/>
      <c r="G586" s="109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 spans="2:52" s="2" customFormat="1" x14ac:dyDescent="0.25">
      <c r="B587" s="432"/>
      <c r="C587" s="109"/>
      <c r="D587" s="108"/>
      <c r="E587" s="109"/>
      <c r="F587" s="109"/>
      <c r="G587" s="109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 spans="2:52" s="2" customFormat="1" x14ac:dyDescent="0.25">
      <c r="B588" s="432"/>
      <c r="C588" s="109"/>
      <c r="D588" s="108"/>
      <c r="E588" s="109"/>
      <c r="F588" s="109"/>
      <c r="G588" s="109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 spans="2:52" s="2" customFormat="1" x14ac:dyDescent="0.25">
      <c r="B589" s="432"/>
      <c r="C589" s="109"/>
      <c r="D589" s="108"/>
      <c r="E589" s="109"/>
      <c r="F589" s="109"/>
      <c r="G589" s="10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 spans="2:52" s="2" customFormat="1" x14ac:dyDescent="0.25">
      <c r="B590" s="432"/>
      <c r="C590" s="109"/>
      <c r="D590" s="108"/>
      <c r="E590" s="109"/>
      <c r="F590" s="109"/>
      <c r="G590" s="109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 spans="2:52" s="2" customFormat="1" x14ac:dyDescent="0.25">
      <c r="B591" s="432"/>
      <c r="C591" s="109"/>
      <c r="D591" s="108"/>
      <c r="E591" s="109"/>
      <c r="F591" s="109"/>
      <c r="G591" s="109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 spans="2:52" s="2" customFormat="1" x14ac:dyDescent="0.25">
      <c r="B592" s="432"/>
      <c r="C592" s="109"/>
      <c r="D592" s="108"/>
      <c r="E592" s="109"/>
      <c r="F592" s="109"/>
      <c r="G592" s="109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 spans="2:52" s="2" customFormat="1" x14ac:dyDescent="0.25">
      <c r="B593" s="432"/>
      <c r="C593" s="109"/>
      <c r="D593" s="108"/>
      <c r="E593" s="109"/>
      <c r="F593" s="109"/>
      <c r="G593" s="109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 spans="2:52" s="2" customFormat="1" x14ac:dyDescent="0.25">
      <c r="B594" s="432"/>
      <c r="C594" s="109"/>
      <c r="D594" s="108"/>
      <c r="E594" s="109"/>
      <c r="F594" s="109"/>
      <c r="G594" s="109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 spans="2:52" s="2" customFormat="1" x14ac:dyDescent="0.25">
      <c r="B595" s="432"/>
      <c r="C595" s="109"/>
      <c r="D595" s="108"/>
      <c r="E595" s="109"/>
      <c r="F595" s="109"/>
      <c r="G595" s="109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 spans="2:52" s="2" customFormat="1" x14ac:dyDescent="0.25">
      <c r="B596" s="432"/>
      <c r="C596" s="109"/>
      <c r="D596" s="108"/>
      <c r="E596" s="109"/>
      <c r="F596" s="109"/>
      <c r="G596" s="109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 spans="2:52" s="2" customFormat="1" x14ac:dyDescent="0.25">
      <c r="B597" s="432"/>
      <c r="C597" s="109"/>
      <c r="D597" s="108"/>
      <c r="E597" s="109"/>
      <c r="F597" s="109"/>
      <c r="G597" s="109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 spans="2:52" s="2" customFormat="1" x14ac:dyDescent="0.25">
      <c r="B598" s="432"/>
      <c r="C598" s="109"/>
      <c r="D598" s="108"/>
      <c r="E598" s="109"/>
      <c r="F598" s="109"/>
      <c r="G598" s="109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 spans="2:52" s="2" customFormat="1" x14ac:dyDescent="0.25">
      <c r="B599" s="432"/>
      <c r="C599" s="109"/>
      <c r="D599" s="108"/>
      <c r="E599" s="109"/>
      <c r="F599" s="109"/>
      <c r="G599" s="10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 spans="2:52" s="2" customFormat="1" x14ac:dyDescent="0.25">
      <c r="B600" s="432"/>
      <c r="C600" s="109"/>
      <c r="D600" s="108"/>
      <c r="E600" s="109"/>
      <c r="F600" s="109"/>
      <c r="G600" s="109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 spans="2:52" s="2" customFormat="1" x14ac:dyDescent="0.25">
      <c r="B601" s="432"/>
      <c r="C601" s="109"/>
      <c r="D601" s="108"/>
      <c r="E601" s="109"/>
      <c r="F601" s="109"/>
      <c r="G601" s="109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 spans="2:52" s="2" customFormat="1" x14ac:dyDescent="0.25">
      <c r="B602" s="432"/>
      <c r="C602" s="109"/>
      <c r="D602" s="108"/>
      <c r="E602" s="109"/>
      <c r="F602" s="109"/>
      <c r="G602" s="109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 spans="2:52" s="2" customFormat="1" x14ac:dyDescent="0.25">
      <c r="B603" s="432"/>
      <c r="C603" s="109"/>
      <c r="D603" s="108"/>
      <c r="E603" s="109"/>
      <c r="F603" s="109"/>
      <c r="G603" s="109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 spans="2:52" s="2" customFormat="1" x14ac:dyDescent="0.25">
      <c r="B604" s="432"/>
      <c r="C604" s="109"/>
      <c r="D604" s="108"/>
      <c r="E604" s="109"/>
      <c r="F604" s="109"/>
      <c r="G604" s="109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 spans="2:52" s="2" customFormat="1" x14ac:dyDescent="0.25">
      <c r="B605" s="432"/>
      <c r="C605" s="109"/>
      <c r="D605" s="108"/>
      <c r="E605" s="109"/>
      <c r="F605" s="109"/>
      <c r="G605" s="109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 spans="2:52" s="2" customFormat="1" x14ac:dyDescent="0.25">
      <c r="B606" s="432"/>
      <c r="C606" s="109"/>
      <c r="D606" s="108"/>
      <c r="E606" s="109"/>
      <c r="F606" s="109"/>
      <c r="G606" s="109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 spans="2:52" s="2" customFormat="1" x14ac:dyDescent="0.25">
      <c r="B607" s="432"/>
      <c r="C607" s="109"/>
      <c r="D607" s="108"/>
      <c r="E607" s="109"/>
      <c r="F607" s="109"/>
      <c r="G607" s="109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 spans="2:52" s="2" customFormat="1" x14ac:dyDescent="0.25">
      <c r="B608" s="432"/>
      <c r="C608" s="109"/>
      <c r="D608" s="108"/>
      <c r="E608" s="109"/>
      <c r="F608" s="109"/>
      <c r="G608" s="109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 spans="2:52" s="2" customFormat="1" x14ac:dyDescent="0.25">
      <c r="B609" s="432"/>
      <c r="C609" s="109"/>
      <c r="D609" s="108"/>
      <c r="E609" s="109"/>
      <c r="F609" s="109"/>
      <c r="G609" s="10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 spans="2:52" s="2" customFormat="1" x14ac:dyDescent="0.25">
      <c r="B610" s="432"/>
      <c r="C610" s="109"/>
      <c r="D610" s="108"/>
      <c r="E610" s="109"/>
      <c r="F610" s="109"/>
      <c r="G610" s="109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 spans="2:52" s="2" customFormat="1" x14ac:dyDescent="0.25">
      <c r="B611" s="432"/>
      <c r="C611" s="109"/>
      <c r="D611" s="108"/>
      <c r="E611" s="109"/>
      <c r="F611" s="109"/>
      <c r="G611" s="109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 spans="2:52" s="2" customFormat="1" x14ac:dyDescent="0.25">
      <c r="B612" s="432"/>
      <c r="C612" s="109"/>
      <c r="D612" s="108"/>
      <c r="E612" s="109"/>
      <c r="F612" s="109"/>
      <c r="G612" s="109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 spans="2:52" s="2" customFormat="1" x14ac:dyDescent="0.25">
      <c r="B613" s="432"/>
      <c r="C613" s="109"/>
      <c r="D613" s="108"/>
      <c r="E613" s="109"/>
      <c r="F613" s="109"/>
      <c r="G613" s="109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 spans="2:52" s="2" customFormat="1" x14ac:dyDescent="0.25">
      <c r="B614" s="432"/>
      <c r="C614" s="109"/>
      <c r="D614" s="108"/>
      <c r="E614" s="109"/>
      <c r="F614" s="109"/>
      <c r="G614" s="109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 spans="2:52" s="2" customFormat="1" x14ac:dyDescent="0.25">
      <c r="B615" s="432"/>
      <c r="C615" s="109"/>
      <c r="D615" s="108"/>
      <c r="E615" s="109"/>
      <c r="F615" s="109"/>
      <c r="G615" s="109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 spans="2:52" s="2" customFormat="1" x14ac:dyDescent="0.25">
      <c r="B616" s="432"/>
      <c r="C616" s="109"/>
      <c r="D616" s="108"/>
      <c r="E616" s="109"/>
      <c r="F616" s="109"/>
      <c r="G616" s="109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 spans="2:52" s="2" customFormat="1" x14ac:dyDescent="0.25">
      <c r="B617" s="432"/>
      <c r="C617" s="109"/>
      <c r="D617" s="108"/>
      <c r="E617" s="109"/>
      <c r="F617" s="109"/>
      <c r="G617" s="109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 spans="2:52" s="2" customFormat="1" x14ac:dyDescent="0.25">
      <c r="B618" s="432"/>
      <c r="C618" s="109"/>
      <c r="D618" s="108"/>
      <c r="E618" s="109"/>
      <c r="F618" s="109"/>
      <c r="G618" s="109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 spans="2:52" s="2" customFormat="1" x14ac:dyDescent="0.25">
      <c r="B619" s="432"/>
      <c r="C619" s="109"/>
      <c r="D619" s="108"/>
      <c r="E619" s="109"/>
      <c r="F619" s="109"/>
      <c r="G619" s="10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 spans="2:52" s="2" customFormat="1" x14ac:dyDescent="0.25">
      <c r="B620" s="432"/>
      <c r="C620" s="109"/>
      <c r="D620" s="108"/>
      <c r="E620" s="109"/>
      <c r="F620" s="109"/>
      <c r="G620" s="109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 spans="2:52" s="2" customFormat="1" x14ac:dyDescent="0.25">
      <c r="B621" s="432"/>
      <c r="C621" s="109"/>
      <c r="D621" s="108"/>
      <c r="E621" s="109"/>
      <c r="F621" s="109"/>
      <c r="G621" s="109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 spans="2:52" s="2" customFormat="1" x14ac:dyDescent="0.25">
      <c r="B622" s="432"/>
      <c r="C622" s="109"/>
      <c r="D622" s="108"/>
      <c r="E622" s="109"/>
      <c r="F622" s="109"/>
      <c r="G622" s="109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2:52" s="2" customFormat="1" x14ac:dyDescent="0.25">
      <c r="B623" s="432"/>
      <c r="C623" s="109"/>
      <c r="D623" s="108"/>
      <c r="E623" s="109"/>
      <c r="F623" s="109"/>
      <c r="G623" s="109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2:52" s="2" customFormat="1" x14ac:dyDescent="0.25">
      <c r="B624" s="432"/>
      <c r="C624" s="109"/>
      <c r="D624" s="108"/>
      <c r="E624" s="109"/>
      <c r="F624" s="109"/>
      <c r="G624" s="109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 spans="2:52" s="2" customFormat="1" x14ac:dyDescent="0.25">
      <c r="B625" s="432"/>
      <c r="C625" s="109"/>
      <c r="D625" s="108"/>
      <c r="E625" s="109"/>
      <c r="F625" s="109"/>
      <c r="G625" s="109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 spans="2:52" s="2" customFormat="1" x14ac:dyDescent="0.25">
      <c r="B626" s="432"/>
      <c r="C626" s="109"/>
      <c r="D626" s="108"/>
      <c r="E626" s="109"/>
      <c r="F626" s="109"/>
      <c r="G626" s="109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 spans="2:52" s="2" customFormat="1" x14ac:dyDescent="0.25">
      <c r="B627" s="432"/>
      <c r="C627" s="109"/>
      <c r="D627" s="108"/>
      <c r="E627" s="109"/>
      <c r="F627" s="109"/>
      <c r="G627" s="109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 spans="2:52" s="2" customFormat="1" x14ac:dyDescent="0.25">
      <c r="B628" s="432"/>
      <c r="C628" s="109"/>
      <c r="D628" s="108"/>
      <c r="E628" s="109"/>
      <c r="F628" s="109"/>
      <c r="G628" s="109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 spans="2:52" s="2" customFormat="1" x14ac:dyDescent="0.25">
      <c r="B629" s="432"/>
      <c r="C629" s="109"/>
      <c r="D629" s="108"/>
      <c r="E629" s="109"/>
      <c r="F629" s="109"/>
      <c r="G629" s="10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 spans="2:52" s="2" customFormat="1" x14ac:dyDescent="0.25">
      <c r="B630" s="432"/>
      <c r="C630" s="109"/>
      <c r="D630" s="108"/>
      <c r="E630" s="109"/>
      <c r="F630" s="109"/>
      <c r="G630" s="109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 spans="2:52" s="2" customFormat="1" x14ac:dyDescent="0.25">
      <c r="B631" s="432"/>
      <c r="C631" s="109"/>
      <c r="D631" s="108"/>
      <c r="E631" s="109"/>
      <c r="F631" s="109"/>
      <c r="G631" s="109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 spans="2:52" s="2" customFormat="1" x14ac:dyDescent="0.25">
      <c r="B632" s="432"/>
      <c r="C632" s="109"/>
      <c r="D632" s="108"/>
      <c r="E632" s="109"/>
      <c r="F632" s="109"/>
      <c r="G632" s="109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 spans="2:52" s="2" customFormat="1" x14ac:dyDescent="0.25">
      <c r="B633" s="432"/>
      <c r="C633" s="109"/>
      <c r="D633" s="108"/>
      <c r="E633" s="109"/>
      <c r="F633" s="109"/>
      <c r="G633" s="109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 spans="2:52" s="2" customFormat="1" x14ac:dyDescent="0.25">
      <c r="B634" s="432"/>
      <c r="C634" s="109"/>
      <c r="D634" s="108"/>
      <c r="E634" s="109"/>
      <c r="F634" s="109"/>
      <c r="G634" s="109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 spans="2:52" s="2" customFormat="1" x14ac:dyDescent="0.25">
      <c r="B635" s="432"/>
      <c r="C635" s="109"/>
      <c r="D635" s="108"/>
      <c r="E635" s="109"/>
      <c r="F635" s="109"/>
      <c r="G635" s="109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 spans="2:52" s="2" customFormat="1" x14ac:dyDescent="0.25">
      <c r="B636" s="432"/>
      <c r="C636" s="109"/>
      <c r="D636" s="108"/>
      <c r="E636" s="109"/>
      <c r="F636" s="109"/>
      <c r="G636" s="109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2:52" s="2" customFormat="1" x14ac:dyDescent="0.25">
      <c r="B637" s="432"/>
      <c r="C637" s="109"/>
      <c r="D637" s="108"/>
      <c r="E637" s="109"/>
      <c r="F637" s="109"/>
      <c r="G637" s="109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2:52" s="2" customFormat="1" x14ac:dyDescent="0.25">
      <c r="B638" s="432"/>
      <c r="C638" s="109"/>
      <c r="D638" s="108"/>
      <c r="E638" s="109"/>
      <c r="F638" s="109"/>
      <c r="G638" s="109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 spans="2:52" s="2" customFormat="1" x14ac:dyDescent="0.25">
      <c r="B639" s="432"/>
      <c r="C639" s="109"/>
      <c r="D639" s="108"/>
      <c r="E639" s="109"/>
      <c r="F639" s="109"/>
      <c r="G639" s="10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 spans="2:52" s="2" customFormat="1" x14ac:dyDescent="0.25">
      <c r="B640" s="432"/>
      <c r="C640" s="109"/>
      <c r="D640" s="108"/>
      <c r="E640" s="109"/>
      <c r="F640" s="109"/>
      <c r="G640" s="109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 spans="2:52" s="2" customFormat="1" x14ac:dyDescent="0.25">
      <c r="B641" s="432"/>
      <c r="C641" s="109"/>
      <c r="D641" s="108"/>
      <c r="E641" s="109"/>
      <c r="F641" s="109"/>
      <c r="G641" s="109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2:52" s="2" customFormat="1" x14ac:dyDescent="0.25">
      <c r="B642" s="432"/>
      <c r="C642" s="109"/>
      <c r="D642" s="108"/>
      <c r="E642" s="109"/>
      <c r="F642" s="109"/>
      <c r="G642" s="109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 spans="2:52" s="2" customFormat="1" x14ac:dyDescent="0.25">
      <c r="B643" s="432"/>
      <c r="C643" s="109"/>
      <c r="D643" s="108"/>
      <c r="E643" s="109"/>
      <c r="F643" s="109"/>
      <c r="G643" s="109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 spans="2:52" s="2" customFormat="1" x14ac:dyDescent="0.25">
      <c r="B644" s="432"/>
      <c r="C644" s="109"/>
      <c r="D644" s="108"/>
      <c r="E644" s="109"/>
      <c r="F644" s="109"/>
      <c r="G644" s="109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 spans="2:52" s="2" customFormat="1" x14ac:dyDescent="0.25">
      <c r="B645" s="432"/>
      <c r="C645" s="109"/>
      <c r="D645" s="108"/>
      <c r="E645" s="109"/>
      <c r="F645" s="109"/>
      <c r="G645" s="109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 spans="2:52" s="2" customFormat="1" x14ac:dyDescent="0.25">
      <c r="B646" s="432"/>
      <c r="C646" s="109"/>
      <c r="D646" s="108"/>
      <c r="E646" s="109"/>
      <c r="F646" s="109"/>
      <c r="G646" s="109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 spans="2:52" s="2" customFormat="1" x14ac:dyDescent="0.25">
      <c r="B647" s="432"/>
      <c r="C647" s="109"/>
      <c r="D647" s="108"/>
      <c r="E647" s="109"/>
      <c r="F647" s="109"/>
      <c r="G647" s="109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 spans="2:52" s="2" customFormat="1" x14ac:dyDescent="0.25">
      <c r="B648" s="432"/>
      <c r="C648" s="109"/>
      <c r="D648" s="108"/>
      <c r="E648" s="109"/>
      <c r="F648" s="109"/>
      <c r="G648" s="109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 spans="2:52" s="2" customFormat="1" x14ac:dyDescent="0.25">
      <c r="B649" s="432"/>
      <c r="C649" s="109"/>
      <c r="D649" s="108"/>
      <c r="E649" s="109"/>
      <c r="F649" s="109"/>
      <c r="G649" s="10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 spans="2:52" s="2" customFormat="1" x14ac:dyDescent="0.25">
      <c r="B650" s="432"/>
      <c r="C650" s="109"/>
      <c r="D650" s="108"/>
      <c r="E650" s="109"/>
      <c r="F650" s="109"/>
      <c r="G650" s="109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 spans="2:52" s="2" customFormat="1" x14ac:dyDescent="0.25">
      <c r="B651" s="432"/>
      <c r="C651" s="109"/>
      <c r="D651" s="108"/>
      <c r="E651" s="109"/>
      <c r="F651" s="109"/>
      <c r="G651" s="109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2:52" s="2" customFormat="1" x14ac:dyDescent="0.25">
      <c r="B652" s="432"/>
      <c r="C652" s="109"/>
      <c r="D652" s="108"/>
      <c r="E652" s="109"/>
      <c r="F652" s="109"/>
      <c r="G652" s="109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2:52" s="2" customFormat="1" x14ac:dyDescent="0.25">
      <c r="B653" s="432"/>
      <c r="C653" s="109"/>
      <c r="D653" s="108"/>
      <c r="E653" s="109"/>
      <c r="F653" s="109"/>
      <c r="G653" s="109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2:52" s="2" customFormat="1" x14ac:dyDescent="0.25">
      <c r="B654" s="432"/>
      <c r="C654" s="109"/>
      <c r="D654" s="108"/>
      <c r="E654" s="109"/>
      <c r="F654" s="109"/>
      <c r="G654" s="109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2:52" s="2" customFormat="1" x14ac:dyDescent="0.25">
      <c r="B655" s="432"/>
      <c r="C655" s="109"/>
      <c r="D655" s="108"/>
      <c r="E655" s="109"/>
      <c r="F655" s="109"/>
      <c r="G655" s="109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2:52" s="2" customFormat="1" x14ac:dyDescent="0.25">
      <c r="B656" s="432"/>
      <c r="C656" s="109"/>
      <c r="D656" s="108"/>
      <c r="E656" s="109"/>
      <c r="F656" s="109"/>
      <c r="G656" s="109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2:52" s="2" customFormat="1" x14ac:dyDescent="0.25">
      <c r="B657" s="432"/>
      <c r="C657" s="109"/>
      <c r="D657" s="108"/>
      <c r="E657" s="109"/>
      <c r="F657" s="109"/>
      <c r="G657" s="109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2:52" s="2" customFormat="1" x14ac:dyDescent="0.25">
      <c r="B658" s="432"/>
      <c r="C658" s="109"/>
      <c r="D658" s="108"/>
      <c r="E658" s="109"/>
      <c r="F658" s="109"/>
      <c r="G658" s="109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2:52" s="2" customFormat="1" x14ac:dyDescent="0.25">
      <c r="B659" s="432"/>
      <c r="C659" s="109"/>
      <c r="D659" s="108"/>
      <c r="E659" s="109"/>
      <c r="F659" s="109"/>
      <c r="G659" s="10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2:52" s="2" customFormat="1" x14ac:dyDescent="0.25">
      <c r="B660" s="432"/>
      <c r="C660" s="109"/>
      <c r="D660" s="108"/>
      <c r="E660" s="109"/>
      <c r="F660" s="109"/>
      <c r="G660" s="109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2:52" s="2" customFormat="1" x14ac:dyDescent="0.25">
      <c r="B661" s="432"/>
      <c r="C661" s="109"/>
      <c r="D661" s="108"/>
      <c r="E661" s="109"/>
      <c r="F661" s="109"/>
      <c r="G661" s="109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 spans="2:52" s="2" customFormat="1" x14ac:dyDescent="0.25">
      <c r="B662" s="432"/>
      <c r="C662" s="109"/>
      <c r="D662" s="108"/>
      <c r="E662" s="109"/>
      <c r="F662" s="109"/>
      <c r="G662" s="109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 spans="2:52" s="2" customFormat="1" x14ac:dyDescent="0.25">
      <c r="B663" s="432"/>
      <c r="C663" s="109"/>
      <c r="D663" s="108"/>
      <c r="E663" s="109"/>
      <c r="F663" s="109"/>
      <c r="G663" s="109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 spans="2:52" s="2" customFormat="1" x14ac:dyDescent="0.25">
      <c r="B664" s="432"/>
      <c r="C664" s="109"/>
      <c r="D664" s="108"/>
      <c r="E664" s="109"/>
      <c r="F664" s="109"/>
      <c r="G664" s="109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 spans="2:52" s="2" customFormat="1" x14ac:dyDescent="0.25">
      <c r="B665" s="432"/>
      <c r="C665" s="109"/>
      <c r="D665" s="108"/>
      <c r="E665" s="109"/>
      <c r="F665" s="109"/>
      <c r="G665" s="109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 spans="2:52" s="2" customFormat="1" x14ac:dyDescent="0.25">
      <c r="B666" s="432"/>
      <c r="C666" s="109"/>
      <c r="D666" s="108"/>
      <c r="E666" s="109"/>
      <c r="F666" s="109"/>
      <c r="G666" s="109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 spans="2:52" s="2" customFormat="1" x14ac:dyDescent="0.25">
      <c r="B667" s="432"/>
      <c r="C667" s="109"/>
      <c r="D667" s="108"/>
      <c r="E667" s="109"/>
      <c r="F667" s="109"/>
      <c r="G667" s="109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 spans="2:52" s="2" customFormat="1" x14ac:dyDescent="0.25">
      <c r="B668" s="432"/>
      <c r="C668" s="109"/>
      <c r="D668" s="108"/>
      <c r="E668" s="109"/>
      <c r="F668" s="109"/>
      <c r="G668" s="109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 spans="2:52" s="2" customFormat="1" x14ac:dyDescent="0.25">
      <c r="B669" s="432"/>
      <c r="C669" s="109"/>
      <c r="D669" s="108"/>
      <c r="E669" s="109"/>
      <c r="F669" s="109"/>
      <c r="G669" s="10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 spans="2:52" s="2" customFormat="1" x14ac:dyDescent="0.25">
      <c r="B670" s="432"/>
      <c r="C670" s="109"/>
      <c r="D670" s="108"/>
      <c r="E670" s="109"/>
      <c r="F670" s="109"/>
      <c r="G670" s="109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 spans="2:52" s="2" customFormat="1" x14ac:dyDescent="0.25">
      <c r="B671" s="432"/>
      <c r="C671" s="109"/>
      <c r="D671" s="108"/>
      <c r="E671" s="109"/>
      <c r="F671" s="109"/>
      <c r="G671" s="109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 spans="2:52" s="2" customFormat="1" x14ac:dyDescent="0.25">
      <c r="B672" s="432"/>
      <c r="C672" s="109"/>
      <c r="D672" s="108"/>
      <c r="E672" s="109"/>
      <c r="F672" s="109"/>
      <c r="G672" s="109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 spans="2:52" s="2" customFormat="1" x14ac:dyDescent="0.25">
      <c r="B673" s="432"/>
      <c r="C673" s="109"/>
      <c r="D673" s="108"/>
      <c r="E673" s="109"/>
      <c r="F673" s="109"/>
      <c r="G673" s="109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 spans="2:52" s="2" customFormat="1" x14ac:dyDescent="0.25">
      <c r="B674" s="432"/>
      <c r="C674" s="109"/>
      <c r="D674" s="108"/>
      <c r="E674" s="109"/>
      <c r="F674" s="109"/>
      <c r="G674" s="109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 spans="2:52" s="2" customFormat="1" x14ac:dyDescent="0.25">
      <c r="B675" s="432"/>
      <c r="C675" s="109"/>
      <c r="D675" s="108"/>
      <c r="E675" s="109"/>
      <c r="F675" s="109"/>
      <c r="G675" s="109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 spans="2:52" s="2" customFormat="1" x14ac:dyDescent="0.25">
      <c r="B676" s="432"/>
      <c r="C676" s="109"/>
      <c r="D676" s="108"/>
      <c r="E676" s="109"/>
      <c r="F676" s="109"/>
      <c r="G676" s="109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 spans="2:52" s="2" customFormat="1" x14ac:dyDescent="0.25">
      <c r="B677" s="432"/>
      <c r="C677" s="109"/>
      <c r="D677" s="108"/>
      <c r="E677" s="109"/>
      <c r="F677" s="109"/>
      <c r="G677" s="109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 spans="2:52" s="2" customFormat="1" x14ac:dyDescent="0.25">
      <c r="B678" s="432"/>
      <c r="C678" s="109"/>
      <c r="D678" s="108"/>
      <c r="E678" s="109"/>
      <c r="F678" s="109"/>
      <c r="G678" s="109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 spans="2:52" s="2" customFormat="1" x14ac:dyDescent="0.25">
      <c r="B679" s="432"/>
      <c r="C679" s="109"/>
      <c r="D679" s="108"/>
      <c r="E679" s="109"/>
      <c r="F679" s="109"/>
      <c r="G679" s="10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 spans="2:52" s="2" customFormat="1" x14ac:dyDescent="0.25">
      <c r="B680" s="432"/>
      <c r="C680" s="109"/>
      <c r="D680" s="108"/>
      <c r="E680" s="109"/>
      <c r="F680" s="109"/>
      <c r="G680" s="109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 spans="2:52" s="2" customFormat="1" x14ac:dyDescent="0.25">
      <c r="B681" s="432"/>
      <c r="C681" s="109"/>
      <c r="D681" s="108"/>
      <c r="E681" s="109"/>
      <c r="F681" s="109"/>
      <c r="G681" s="109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 spans="2:52" s="2" customFormat="1" x14ac:dyDescent="0.25">
      <c r="B682" s="432"/>
      <c r="C682" s="109"/>
      <c r="D682" s="108"/>
      <c r="E682" s="109"/>
      <c r="F682" s="109"/>
      <c r="G682" s="109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 spans="2:52" s="2" customFormat="1" x14ac:dyDescent="0.25">
      <c r="B683" s="432"/>
      <c r="C683" s="109"/>
      <c r="D683" s="108"/>
      <c r="E683" s="109"/>
      <c r="F683" s="109"/>
      <c r="G683" s="109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 spans="2:52" s="2" customFormat="1" x14ac:dyDescent="0.25">
      <c r="B684" s="432"/>
      <c r="C684" s="109"/>
      <c r="D684" s="108"/>
      <c r="E684" s="109"/>
      <c r="F684" s="109"/>
      <c r="G684" s="109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 spans="2:52" s="2" customFormat="1" x14ac:dyDescent="0.25">
      <c r="B685" s="432"/>
      <c r="C685" s="109"/>
      <c r="D685" s="108"/>
      <c r="E685" s="109"/>
      <c r="F685" s="109"/>
      <c r="G685" s="109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 spans="2:52" s="2" customFormat="1" x14ac:dyDescent="0.25">
      <c r="B686" s="432"/>
      <c r="C686" s="109"/>
      <c r="D686" s="108"/>
      <c r="E686" s="109"/>
      <c r="F686" s="109"/>
      <c r="G686" s="109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 spans="2:52" s="2" customFormat="1" x14ac:dyDescent="0.25">
      <c r="B687" s="432"/>
      <c r="C687" s="109"/>
      <c r="D687" s="108"/>
      <c r="E687" s="109"/>
      <c r="F687" s="109"/>
      <c r="G687" s="109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 spans="2:52" s="2" customFormat="1" x14ac:dyDescent="0.25">
      <c r="B688" s="432"/>
      <c r="C688" s="109"/>
      <c r="D688" s="108"/>
      <c r="E688" s="109"/>
      <c r="F688" s="109"/>
      <c r="G688" s="109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 spans="2:52" s="2" customFormat="1" x14ac:dyDescent="0.25">
      <c r="B689" s="432"/>
      <c r="C689" s="109"/>
      <c r="D689" s="108"/>
      <c r="E689" s="109"/>
      <c r="F689" s="109"/>
      <c r="G689" s="10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 spans="2:52" s="2" customFormat="1" x14ac:dyDescent="0.25">
      <c r="B690" s="432"/>
      <c r="C690" s="109"/>
      <c r="D690" s="108"/>
      <c r="E690" s="109"/>
      <c r="F690" s="109"/>
      <c r="G690" s="109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 spans="2:52" s="2" customFormat="1" x14ac:dyDescent="0.25">
      <c r="B691" s="432"/>
      <c r="C691" s="109"/>
      <c r="D691" s="108"/>
      <c r="E691" s="109"/>
      <c r="F691" s="109"/>
      <c r="G691" s="109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 spans="2:52" s="2" customFormat="1" x14ac:dyDescent="0.25">
      <c r="B692" s="432"/>
      <c r="C692" s="109"/>
      <c r="D692" s="108"/>
      <c r="E692" s="109"/>
      <c r="F692" s="109"/>
      <c r="G692" s="109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 spans="2:52" s="2" customFormat="1" x14ac:dyDescent="0.25">
      <c r="B693" s="432"/>
      <c r="C693" s="109"/>
      <c r="D693" s="108"/>
      <c r="E693" s="109"/>
      <c r="F693" s="109"/>
      <c r="G693" s="109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 spans="2:52" s="2" customFormat="1" x14ac:dyDescent="0.25">
      <c r="B694" s="432"/>
      <c r="C694" s="109"/>
      <c r="D694" s="108"/>
      <c r="E694" s="109"/>
      <c r="F694" s="109"/>
      <c r="G694" s="109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 spans="2:52" s="2" customFormat="1" x14ac:dyDescent="0.25">
      <c r="B695" s="432"/>
      <c r="C695" s="109"/>
      <c r="D695" s="108"/>
      <c r="E695" s="109"/>
      <c r="F695" s="109"/>
      <c r="G695" s="109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 spans="2:52" s="2" customFormat="1" x14ac:dyDescent="0.25">
      <c r="B696" s="432"/>
      <c r="C696" s="109"/>
      <c r="D696" s="108"/>
      <c r="E696" s="109"/>
      <c r="F696" s="109"/>
      <c r="G696" s="109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 spans="2:52" s="2" customFormat="1" x14ac:dyDescent="0.25">
      <c r="B697" s="432"/>
      <c r="C697" s="109"/>
      <c r="D697" s="108"/>
      <c r="E697" s="109"/>
      <c r="F697" s="109"/>
      <c r="G697" s="109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 spans="2:52" s="2" customFormat="1" x14ac:dyDescent="0.25">
      <c r="B698" s="432"/>
      <c r="C698" s="109"/>
      <c r="D698" s="108"/>
      <c r="E698" s="109"/>
      <c r="F698" s="109"/>
      <c r="G698" s="109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 spans="2:52" s="2" customFormat="1" x14ac:dyDescent="0.25">
      <c r="B699" s="432"/>
      <c r="C699" s="109"/>
      <c r="D699" s="108"/>
      <c r="E699" s="109"/>
      <c r="F699" s="109"/>
      <c r="G699" s="10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 spans="2:52" s="2" customFormat="1" x14ac:dyDescent="0.25">
      <c r="B700" s="432"/>
      <c r="C700" s="109"/>
      <c r="D700" s="108"/>
      <c r="E700" s="109"/>
      <c r="F700" s="109"/>
      <c r="G700" s="109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 spans="2:52" s="2" customFormat="1" x14ac:dyDescent="0.25">
      <c r="B701" s="432"/>
      <c r="C701" s="109"/>
      <c r="D701" s="108"/>
      <c r="E701" s="109"/>
      <c r="F701" s="109"/>
      <c r="G701" s="109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 spans="2:52" s="2" customFormat="1" x14ac:dyDescent="0.25">
      <c r="B702" s="432"/>
      <c r="C702" s="109"/>
      <c r="D702" s="108"/>
      <c r="E702" s="109"/>
      <c r="F702" s="109"/>
      <c r="G702" s="109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 spans="2:52" s="2" customFormat="1" x14ac:dyDescent="0.25">
      <c r="B703" s="432"/>
      <c r="C703" s="109"/>
      <c r="D703" s="108"/>
      <c r="E703" s="109"/>
      <c r="F703" s="109"/>
      <c r="G703" s="109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 spans="2:52" s="2" customFormat="1" x14ac:dyDescent="0.25">
      <c r="B704" s="432"/>
      <c r="C704" s="109"/>
      <c r="D704" s="108"/>
      <c r="E704" s="109"/>
      <c r="F704" s="109"/>
      <c r="G704" s="109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 spans="2:52" s="2" customFormat="1" x14ac:dyDescent="0.25">
      <c r="B705" s="432"/>
      <c r="C705" s="109"/>
      <c r="D705" s="108"/>
      <c r="E705" s="109"/>
      <c r="F705" s="109"/>
      <c r="G705" s="109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 spans="2:52" s="2" customFormat="1" x14ac:dyDescent="0.25">
      <c r="B706" s="432"/>
      <c r="C706" s="109"/>
      <c r="D706" s="108"/>
      <c r="E706" s="109"/>
      <c r="F706" s="109"/>
      <c r="G706" s="109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 spans="2:52" s="2" customFormat="1" x14ac:dyDescent="0.25">
      <c r="B707" s="432"/>
      <c r="C707" s="109"/>
      <c r="D707" s="108"/>
      <c r="E707" s="109"/>
      <c r="F707" s="109"/>
      <c r="G707" s="109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 spans="2:52" s="2" customFormat="1" x14ac:dyDescent="0.25">
      <c r="B708" s="432"/>
      <c r="C708" s="109"/>
      <c r="D708" s="108"/>
      <c r="E708" s="109"/>
      <c r="F708" s="109"/>
      <c r="G708" s="109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 spans="2:52" s="2" customFormat="1" x14ac:dyDescent="0.25">
      <c r="B709" s="432"/>
      <c r="C709" s="109"/>
      <c r="D709" s="108"/>
      <c r="E709" s="109"/>
      <c r="F709" s="109"/>
      <c r="G709" s="10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 spans="2:52" s="2" customFormat="1" x14ac:dyDescent="0.25">
      <c r="B710" s="432"/>
      <c r="C710" s="109"/>
      <c r="D710" s="108"/>
      <c r="E710" s="109"/>
      <c r="F710" s="109"/>
      <c r="G710" s="109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 spans="2:52" s="2" customFormat="1" x14ac:dyDescent="0.25">
      <c r="B711" s="432"/>
      <c r="C711" s="109"/>
      <c r="D711" s="108"/>
      <c r="E711" s="109"/>
      <c r="F711" s="109"/>
      <c r="G711" s="109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 spans="2:52" s="2" customFormat="1" x14ac:dyDescent="0.25">
      <c r="B712" s="432"/>
      <c r="C712" s="109"/>
      <c r="D712" s="108"/>
      <c r="E712" s="109"/>
      <c r="F712" s="109"/>
      <c r="G712" s="109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 spans="2:52" s="2" customFormat="1" x14ac:dyDescent="0.25">
      <c r="B713" s="432"/>
      <c r="C713" s="109"/>
      <c r="D713" s="108"/>
      <c r="E713" s="109"/>
      <c r="F713" s="109"/>
      <c r="G713" s="109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 spans="2:52" s="2" customFormat="1" x14ac:dyDescent="0.25">
      <c r="B714" s="432"/>
      <c r="C714" s="109"/>
      <c r="D714" s="108"/>
      <c r="E714" s="109"/>
      <c r="F714" s="109"/>
      <c r="G714" s="109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 spans="2:52" s="2" customFormat="1" x14ac:dyDescent="0.25">
      <c r="B715" s="432"/>
      <c r="C715" s="109"/>
      <c r="D715" s="108"/>
      <c r="E715" s="109"/>
      <c r="F715" s="109"/>
      <c r="G715" s="109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 spans="2:52" s="2" customFormat="1" x14ac:dyDescent="0.25">
      <c r="B716" s="432"/>
      <c r="C716" s="109"/>
      <c r="D716" s="108"/>
      <c r="E716" s="109"/>
      <c r="F716" s="109"/>
      <c r="G716" s="109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 spans="2:52" s="2" customFormat="1" x14ac:dyDescent="0.25">
      <c r="B717" s="432"/>
      <c r="C717" s="109"/>
      <c r="D717" s="108"/>
      <c r="E717" s="109"/>
      <c r="F717" s="109"/>
      <c r="G717" s="109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 spans="2:52" s="2" customFormat="1" x14ac:dyDescent="0.25">
      <c r="B718" s="432"/>
      <c r="C718" s="109"/>
      <c r="D718" s="108"/>
      <c r="E718" s="109"/>
      <c r="F718" s="109"/>
      <c r="G718" s="109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 spans="2:52" s="2" customFormat="1" x14ac:dyDescent="0.25">
      <c r="B719" s="432"/>
      <c r="C719" s="109"/>
      <c r="D719" s="108"/>
      <c r="E719" s="109"/>
      <c r="F719" s="109"/>
      <c r="G719" s="10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 spans="2:52" s="2" customFormat="1" x14ac:dyDescent="0.25">
      <c r="B720" s="432"/>
      <c r="C720" s="109"/>
      <c r="D720" s="108"/>
      <c r="E720" s="109"/>
      <c r="F720" s="109"/>
      <c r="G720" s="109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 spans="2:52" s="2" customFormat="1" x14ac:dyDescent="0.25">
      <c r="B721" s="432"/>
      <c r="C721" s="109"/>
      <c r="D721" s="108"/>
      <c r="E721" s="109"/>
      <c r="F721" s="109"/>
      <c r="G721" s="109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 spans="2:52" s="2" customFormat="1" x14ac:dyDescent="0.25">
      <c r="B722" s="432"/>
      <c r="C722" s="109"/>
      <c r="D722" s="108"/>
      <c r="E722" s="109"/>
      <c r="F722" s="109"/>
      <c r="G722" s="109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 spans="2:52" s="2" customFormat="1" x14ac:dyDescent="0.25">
      <c r="B723" s="432"/>
      <c r="C723" s="109"/>
      <c r="D723" s="108"/>
      <c r="E723" s="109"/>
      <c r="F723" s="109"/>
      <c r="G723" s="109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 spans="2:52" s="2" customFormat="1" x14ac:dyDescent="0.25">
      <c r="B724" s="432"/>
      <c r="C724" s="109"/>
      <c r="D724" s="108"/>
      <c r="E724" s="109"/>
      <c r="F724" s="109"/>
      <c r="G724" s="109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 spans="2:52" s="2" customFormat="1" x14ac:dyDescent="0.25">
      <c r="B725" s="432"/>
      <c r="C725" s="109"/>
      <c r="D725" s="108"/>
      <c r="E725" s="109"/>
      <c r="F725" s="109"/>
      <c r="G725" s="109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 spans="2:52" s="2" customFormat="1" x14ac:dyDescent="0.25">
      <c r="B726" s="432"/>
      <c r="C726" s="109"/>
      <c r="D726" s="108"/>
      <c r="E726" s="109"/>
      <c r="F726" s="109"/>
      <c r="G726" s="109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 spans="2:52" s="2" customFormat="1" x14ac:dyDescent="0.25">
      <c r="B727" s="432"/>
      <c r="C727" s="109"/>
      <c r="D727" s="108"/>
      <c r="E727" s="109"/>
      <c r="F727" s="109"/>
      <c r="G727" s="109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 spans="2:52" s="2" customFormat="1" x14ac:dyDescent="0.25">
      <c r="B728" s="432"/>
      <c r="C728" s="109"/>
      <c r="D728" s="108"/>
      <c r="E728" s="109"/>
      <c r="F728" s="109"/>
      <c r="G728" s="109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 spans="2:52" s="2" customFormat="1" x14ac:dyDescent="0.25">
      <c r="B729" s="432"/>
      <c r="C729" s="109"/>
      <c r="D729" s="108"/>
      <c r="E729" s="109"/>
      <c r="F729" s="109"/>
      <c r="G729" s="10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 spans="2:52" s="2" customFormat="1" x14ac:dyDescent="0.25">
      <c r="B730" s="432"/>
      <c r="C730" s="109"/>
      <c r="D730" s="108"/>
      <c r="E730" s="109"/>
      <c r="F730" s="109"/>
      <c r="G730" s="109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 spans="2:52" s="2" customFormat="1" x14ac:dyDescent="0.25">
      <c r="B731" s="432"/>
      <c r="C731" s="109"/>
      <c r="D731" s="108"/>
      <c r="E731" s="109"/>
      <c r="F731" s="109"/>
      <c r="G731" s="109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 spans="2:52" s="2" customFormat="1" x14ac:dyDescent="0.25">
      <c r="B732" s="432"/>
      <c r="C732" s="109"/>
      <c r="D732" s="108"/>
      <c r="E732" s="109"/>
      <c r="F732" s="109"/>
      <c r="G732" s="109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 spans="2:52" s="2" customFormat="1" x14ac:dyDescent="0.25">
      <c r="B733" s="432"/>
      <c r="C733" s="109"/>
      <c r="D733" s="108"/>
      <c r="E733" s="109"/>
      <c r="F733" s="109"/>
      <c r="G733" s="109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 spans="2:52" s="2" customFormat="1" x14ac:dyDescent="0.25">
      <c r="B734" s="432"/>
      <c r="C734" s="109"/>
      <c r="D734" s="108"/>
      <c r="E734" s="109"/>
      <c r="F734" s="109"/>
      <c r="G734" s="109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 spans="2:52" s="2" customFormat="1" x14ac:dyDescent="0.25">
      <c r="B735" s="432"/>
      <c r="C735" s="109"/>
      <c r="D735" s="108"/>
      <c r="E735" s="109"/>
      <c r="F735" s="109"/>
      <c r="G735" s="109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 spans="2:52" s="2" customFormat="1" x14ac:dyDescent="0.25">
      <c r="B736" s="432"/>
      <c r="C736" s="109"/>
      <c r="D736" s="108"/>
      <c r="E736" s="109"/>
      <c r="F736" s="109"/>
      <c r="G736" s="109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 spans="2:52" s="2" customFormat="1" x14ac:dyDescent="0.25">
      <c r="B737" s="432"/>
      <c r="C737" s="109"/>
      <c r="D737" s="108"/>
      <c r="E737" s="109"/>
      <c r="F737" s="109"/>
      <c r="G737" s="109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 spans="2:52" s="2" customFormat="1" x14ac:dyDescent="0.25">
      <c r="B738" s="432"/>
      <c r="C738" s="109"/>
      <c r="D738" s="108"/>
      <c r="E738" s="109"/>
      <c r="F738" s="109"/>
      <c r="G738" s="109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 spans="2:52" s="2" customFormat="1" x14ac:dyDescent="0.25">
      <c r="B739" s="432"/>
      <c r="C739" s="109"/>
      <c r="D739" s="108"/>
      <c r="E739" s="109"/>
      <c r="F739" s="109"/>
      <c r="G739" s="10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 spans="2:52" s="2" customFormat="1" x14ac:dyDescent="0.25">
      <c r="B740" s="432"/>
      <c r="C740" s="109"/>
      <c r="D740" s="108"/>
      <c r="E740" s="109"/>
      <c r="F740" s="109"/>
      <c r="G740" s="109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 spans="2:52" s="2" customFormat="1" x14ac:dyDescent="0.25">
      <c r="B741" s="432"/>
      <c r="C741" s="109"/>
      <c r="D741" s="108"/>
      <c r="E741" s="109"/>
      <c r="F741" s="109"/>
      <c r="G741" s="109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 spans="2:52" s="2" customFormat="1" x14ac:dyDescent="0.25">
      <c r="B742" s="432"/>
      <c r="C742" s="109"/>
      <c r="D742" s="108"/>
      <c r="E742" s="109"/>
      <c r="F742" s="109"/>
      <c r="G742" s="109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 spans="2:52" s="2" customFormat="1" x14ac:dyDescent="0.25">
      <c r="B743" s="432"/>
      <c r="C743" s="109"/>
      <c r="D743" s="108"/>
      <c r="E743" s="109"/>
      <c r="F743" s="109"/>
      <c r="G743" s="109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 spans="2:52" s="2" customFormat="1" x14ac:dyDescent="0.25">
      <c r="B744" s="432"/>
      <c r="C744" s="109"/>
      <c r="D744" s="108"/>
      <c r="E744" s="109"/>
      <c r="F744" s="109"/>
      <c r="G744" s="109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 spans="2:52" s="2" customFormat="1" x14ac:dyDescent="0.25">
      <c r="B745" s="432"/>
      <c r="C745" s="109"/>
      <c r="D745" s="108"/>
      <c r="E745" s="109"/>
      <c r="F745" s="109"/>
      <c r="G745" s="109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 spans="2:52" s="2" customFormat="1" x14ac:dyDescent="0.25">
      <c r="B746" s="432"/>
      <c r="C746" s="109"/>
      <c r="D746" s="108"/>
      <c r="E746" s="109"/>
      <c r="F746" s="109"/>
      <c r="G746" s="109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 spans="2:52" s="2" customFormat="1" x14ac:dyDescent="0.25">
      <c r="B747" s="432"/>
      <c r="C747" s="109"/>
      <c r="D747" s="108"/>
      <c r="E747" s="109"/>
      <c r="F747" s="109"/>
      <c r="G747" s="109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 spans="2:52" s="2" customFormat="1" x14ac:dyDescent="0.25">
      <c r="B748" s="432"/>
      <c r="C748" s="109"/>
      <c r="D748" s="108"/>
      <c r="E748" s="109"/>
      <c r="F748" s="109"/>
      <c r="G748" s="109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 spans="2:52" s="2" customFormat="1" x14ac:dyDescent="0.25">
      <c r="B749" s="432"/>
      <c r="C749" s="109"/>
      <c r="D749" s="108"/>
      <c r="E749" s="109"/>
      <c r="F749" s="109"/>
      <c r="G749" s="10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 spans="2:52" s="2" customFormat="1" x14ac:dyDescent="0.25">
      <c r="B750" s="432"/>
      <c r="C750" s="109"/>
      <c r="D750" s="108"/>
      <c r="E750" s="109"/>
      <c r="F750" s="109"/>
      <c r="G750" s="109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 spans="2:52" s="2" customFormat="1" x14ac:dyDescent="0.25">
      <c r="B751" s="432"/>
      <c r="C751" s="109"/>
      <c r="D751" s="108"/>
      <c r="E751" s="109"/>
      <c r="F751" s="109"/>
      <c r="G751" s="109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 spans="2:52" s="2" customFormat="1" x14ac:dyDescent="0.25">
      <c r="B752" s="432"/>
      <c r="C752" s="109"/>
      <c r="D752" s="108"/>
      <c r="E752" s="109"/>
      <c r="F752" s="109"/>
      <c r="G752" s="109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 spans="2:52" s="2" customFormat="1" x14ac:dyDescent="0.25">
      <c r="B753" s="432"/>
      <c r="C753" s="109"/>
      <c r="D753" s="108"/>
      <c r="E753" s="109"/>
      <c r="F753" s="109"/>
      <c r="G753" s="109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 spans="2:52" s="2" customFormat="1" x14ac:dyDescent="0.25">
      <c r="B754" s="432"/>
      <c r="C754" s="109"/>
      <c r="D754" s="108"/>
      <c r="E754" s="109"/>
      <c r="F754" s="109"/>
      <c r="G754" s="109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 spans="2:52" s="2" customFormat="1" x14ac:dyDescent="0.25">
      <c r="B755" s="432"/>
      <c r="C755" s="109"/>
      <c r="D755" s="108"/>
      <c r="E755" s="109"/>
      <c r="F755" s="109"/>
      <c r="G755" s="109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 spans="2:52" s="2" customFormat="1" x14ac:dyDescent="0.25">
      <c r="B756" s="432"/>
      <c r="C756" s="109"/>
      <c r="D756" s="108"/>
      <c r="E756" s="109"/>
      <c r="F756" s="109"/>
      <c r="G756" s="109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 spans="2:52" s="2" customFormat="1" x14ac:dyDescent="0.25">
      <c r="B757" s="432"/>
      <c r="C757" s="109"/>
      <c r="D757" s="108"/>
      <c r="E757" s="109"/>
      <c r="F757" s="109"/>
      <c r="G757" s="109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 spans="2:52" s="2" customFormat="1" x14ac:dyDescent="0.25">
      <c r="B758" s="432"/>
      <c r="C758" s="109"/>
      <c r="D758" s="108"/>
      <c r="E758" s="109"/>
      <c r="F758" s="109"/>
      <c r="G758" s="109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 spans="2:52" s="2" customFormat="1" x14ac:dyDescent="0.25">
      <c r="B759" s="432"/>
      <c r="C759" s="109"/>
      <c r="D759" s="108"/>
      <c r="E759" s="109"/>
      <c r="F759" s="109"/>
      <c r="G759" s="10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 spans="2:52" s="2" customFormat="1" x14ac:dyDescent="0.25">
      <c r="B760" s="432"/>
      <c r="C760" s="109"/>
      <c r="D760" s="108"/>
      <c r="E760" s="109"/>
      <c r="F760" s="109"/>
      <c r="G760" s="109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 spans="2:52" s="2" customFormat="1" x14ac:dyDescent="0.25">
      <c r="B761" s="432"/>
      <c r="C761" s="109"/>
      <c r="D761" s="108"/>
      <c r="E761" s="109"/>
      <c r="F761" s="109"/>
      <c r="G761" s="109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 spans="2:52" s="2" customFormat="1" x14ac:dyDescent="0.25">
      <c r="B762" s="432"/>
      <c r="C762" s="109"/>
      <c r="D762" s="108"/>
      <c r="E762" s="109"/>
      <c r="F762" s="109"/>
      <c r="G762" s="109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 spans="2:52" s="2" customFormat="1" x14ac:dyDescent="0.25">
      <c r="B763" s="432"/>
      <c r="C763" s="109"/>
      <c r="D763" s="108"/>
      <c r="E763" s="109"/>
      <c r="F763" s="109"/>
      <c r="G763" s="109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 spans="2:52" s="2" customFormat="1" x14ac:dyDescent="0.25">
      <c r="B764" s="432"/>
      <c r="C764" s="109"/>
      <c r="D764" s="108"/>
      <c r="E764" s="109"/>
      <c r="F764" s="109"/>
      <c r="G764" s="109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 spans="2:52" s="2" customFormat="1" x14ac:dyDescent="0.25">
      <c r="B765" s="432"/>
      <c r="C765" s="109"/>
      <c r="D765" s="108"/>
      <c r="E765" s="109"/>
      <c r="F765" s="109"/>
      <c r="G765" s="109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2:52" s="2" customFormat="1" x14ac:dyDescent="0.25">
      <c r="B766" s="432"/>
      <c r="C766" s="109"/>
      <c r="D766" s="108"/>
      <c r="E766" s="109"/>
      <c r="F766" s="109"/>
      <c r="G766" s="109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2:52" s="2" customFormat="1" x14ac:dyDescent="0.25">
      <c r="B767" s="432"/>
      <c r="C767" s="109"/>
      <c r="D767" s="108"/>
      <c r="E767" s="109"/>
      <c r="F767" s="109"/>
      <c r="G767" s="109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2:52" s="2" customFormat="1" x14ac:dyDescent="0.25">
      <c r="B768" s="432"/>
      <c r="C768" s="109"/>
      <c r="D768" s="108"/>
      <c r="E768" s="109"/>
      <c r="F768" s="109"/>
      <c r="G768" s="109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2:52" s="2" customFormat="1" x14ac:dyDescent="0.25">
      <c r="B769" s="432"/>
      <c r="C769" s="109"/>
      <c r="D769" s="108"/>
      <c r="E769" s="109"/>
      <c r="F769" s="109"/>
      <c r="G769" s="10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2:52" s="2" customFormat="1" x14ac:dyDescent="0.25">
      <c r="B770" s="432"/>
      <c r="C770" s="109"/>
      <c r="D770" s="108"/>
      <c r="E770" s="109"/>
      <c r="F770" s="109"/>
      <c r="G770" s="109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2:52" s="2" customFormat="1" x14ac:dyDescent="0.25">
      <c r="B771" s="432"/>
      <c r="C771" s="109"/>
      <c r="D771" s="108"/>
      <c r="E771" s="109"/>
      <c r="F771" s="109"/>
      <c r="G771" s="109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2:52" s="2" customFormat="1" x14ac:dyDescent="0.25">
      <c r="B772" s="432"/>
      <c r="C772" s="109"/>
      <c r="D772" s="108"/>
      <c r="E772" s="109"/>
      <c r="F772" s="109"/>
      <c r="G772" s="109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2:52" s="2" customFormat="1" x14ac:dyDescent="0.25">
      <c r="B773" s="432"/>
      <c r="C773" s="109"/>
      <c r="D773" s="108"/>
      <c r="E773" s="109"/>
      <c r="F773" s="109"/>
      <c r="G773" s="109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2:52" s="2" customFormat="1" x14ac:dyDescent="0.25">
      <c r="B774" s="432"/>
      <c r="C774" s="109"/>
      <c r="D774" s="108"/>
      <c r="E774" s="109"/>
      <c r="F774" s="109"/>
      <c r="G774" s="109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2:52" s="2" customFormat="1" x14ac:dyDescent="0.25">
      <c r="B775" s="432"/>
      <c r="C775" s="109"/>
      <c r="D775" s="108"/>
      <c r="E775" s="109"/>
      <c r="F775" s="109"/>
      <c r="G775" s="109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 spans="2:52" s="2" customFormat="1" x14ac:dyDescent="0.25">
      <c r="B776" s="432"/>
      <c r="C776" s="109"/>
      <c r="D776" s="108"/>
      <c r="E776" s="109"/>
      <c r="F776" s="109"/>
      <c r="G776" s="109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 spans="2:52" s="2" customFormat="1" x14ac:dyDescent="0.25">
      <c r="B777" s="432"/>
      <c r="C777" s="109"/>
      <c r="D777" s="108"/>
      <c r="E777" s="109"/>
      <c r="F777" s="109"/>
      <c r="G777" s="109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 spans="2:52" s="2" customFormat="1" x14ac:dyDescent="0.25">
      <c r="B778" s="432"/>
      <c r="C778" s="109"/>
      <c r="D778" s="108"/>
      <c r="E778" s="109"/>
      <c r="F778" s="109"/>
      <c r="G778" s="109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 spans="2:52" s="2" customFormat="1" x14ac:dyDescent="0.25">
      <c r="B779" s="432"/>
      <c r="C779" s="109"/>
      <c r="D779" s="108"/>
      <c r="E779" s="109"/>
      <c r="F779" s="109"/>
      <c r="G779" s="10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 spans="2:52" s="2" customFormat="1" x14ac:dyDescent="0.25">
      <c r="B780" s="432"/>
      <c r="C780" s="109"/>
      <c r="D780" s="108"/>
      <c r="E780" s="109"/>
      <c r="F780" s="109"/>
      <c r="G780" s="109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 spans="2:52" s="2" customFormat="1" x14ac:dyDescent="0.25">
      <c r="B781" s="432"/>
      <c r="C781" s="109"/>
      <c r="D781" s="108"/>
      <c r="E781" s="109"/>
      <c r="F781" s="109"/>
      <c r="G781" s="109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 spans="2:52" s="2" customFormat="1" x14ac:dyDescent="0.25">
      <c r="B782" s="432"/>
      <c r="C782" s="109"/>
      <c r="D782" s="108"/>
      <c r="E782" s="109"/>
      <c r="F782" s="109"/>
      <c r="G782" s="109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 spans="2:52" s="2" customFormat="1" x14ac:dyDescent="0.25">
      <c r="B783" s="432"/>
      <c r="C783" s="109"/>
      <c r="D783" s="108"/>
      <c r="E783" s="109"/>
      <c r="F783" s="109"/>
      <c r="G783" s="109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 spans="2:52" s="2" customFormat="1" x14ac:dyDescent="0.25">
      <c r="B784" s="432"/>
      <c r="C784" s="109"/>
      <c r="D784" s="108"/>
      <c r="E784" s="109"/>
      <c r="F784" s="109"/>
      <c r="G784" s="109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 spans="2:52" s="2" customFormat="1" x14ac:dyDescent="0.25">
      <c r="B785" s="432"/>
      <c r="C785" s="109"/>
      <c r="D785" s="108"/>
      <c r="E785" s="109"/>
      <c r="F785" s="109"/>
      <c r="G785" s="109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 spans="2:52" s="2" customFormat="1" x14ac:dyDescent="0.25">
      <c r="B786" s="432"/>
      <c r="C786" s="109"/>
      <c r="D786" s="108"/>
      <c r="E786" s="109"/>
      <c r="F786" s="109"/>
      <c r="G786" s="109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 spans="2:52" s="2" customFormat="1" x14ac:dyDescent="0.25">
      <c r="B787" s="432"/>
      <c r="C787" s="109"/>
      <c r="D787" s="108"/>
      <c r="E787" s="109"/>
      <c r="F787" s="109"/>
      <c r="G787" s="109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 spans="2:52" s="2" customFormat="1" x14ac:dyDescent="0.25">
      <c r="B788" s="432"/>
      <c r="C788" s="109"/>
      <c r="D788" s="108"/>
      <c r="E788" s="109"/>
      <c r="F788" s="109"/>
      <c r="G788" s="109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 spans="2:52" s="2" customFormat="1" x14ac:dyDescent="0.25">
      <c r="B789" s="432"/>
      <c r="C789" s="109"/>
      <c r="D789" s="108"/>
      <c r="E789" s="109"/>
      <c r="F789" s="109"/>
      <c r="G789" s="10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 spans="2:52" s="2" customFormat="1" x14ac:dyDescent="0.25">
      <c r="B790" s="432"/>
      <c r="C790" s="109"/>
      <c r="D790" s="108"/>
      <c r="E790" s="109"/>
      <c r="F790" s="109"/>
      <c r="G790" s="109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 spans="2:52" s="2" customFormat="1" x14ac:dyDescent="0.25">
      <c r="B791" s="432"/>
      <c r="C791" s="109"/>
      <c r="D791" s="108"/>
      <c r="E791" s="109"/>
      <c r="F791" s="109"/>
      <c r="G791" s="109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 spans="2:52" s="2" customFormat="1" x14ac:dyDescent="0.25">
      <c r="B792" s="432"/>
      <c r="C792" s="109"/>
      <c r="D792" s="108"/>
      <c r="E792" s="109"/>
      <c r="F792" s="109"/>
      <c r="G792" s="109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 spans="2:52" s="2" customFormat="1" x14ac:dyDescent="0.25">
      <c r="B793" s="432"/>
      <c r="C793" s="109"/>
      <c r="D793" s="108"/>
      <c r="E793" s="109"/>
      <c r="F793" s="109"/>
      <c r="G793" s="109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 spans="2:52" s="2" customFormat="1" x14ac:dyDescent="0.25">
      <c r="B794" s="432"/>
      <c r="C794" s="109"/>
      <c r="D794" s="108"/>
      <c r="E794" s="109"/>
      <c r="F794" s="109"/>
      <c r="G794" s="109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 spans="2:52" s="2" customFormat="1" x14ac:dyDescent="0.25">
      <c r="B795" s="432"/>
      <c r="C795" s="109"/>
      <c r="D795" s="108"/>
      <c r="E795" s="109"/>
      <c r="F795" s="109"/>
      <c r="G795" s="109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 spans="2:52" s="2" customFormat="1" x14ac:dyDescent="0.25">
      <c r="B796" s="432"/>
      <c r="C796" s="109"/>
      <c r="D796" s="108"/>
      <c r="E796" s="109"/>
      <c r="F796" s="109"/>
      <c r="G796" s="109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 spans="2:52" s="2" customFormat="1" x14ac:dyDescent="0.25">
      <c r="B797" s="432"/>
      <c r="C797" s="109"/>
      <c r="D797" s="108"/>
      <c r="E797" s="109"/>
      <c r="F797" s="109"/>
      <c r="G797" s="109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2:52" s="2" customFormat="1" x14ac:dyDescent="0.25">
      <c r="B798" s="432"/>
      <c r="C798" s="109"/>
      <c r="D798" s="108"/>
      <c r="E798" s="109"/>
      <c r="F798" s="109"/>
      <c r="G798" s="109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2:52" s="2" customFormat="1" x14ac:dyDescent="0.25">
      <c r="B799" s="432"/>
      <c r="C799" s="109"/>
      <c r="D799" s="108"/>
      <c r="E799" s="109"/>
      <c r="F799" s="109"/>
      <c r="G799" s="10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2:52" s="2" customFormat="1" x14ac:dyDescent="0.25">
      <c r="B800" s="432"/>
      <c r="C800" s="109"/>
      <c r="D800" s="108"/>
      <c r="E800" s="109"/>
      <c r="F800" s="109"/>
      <c r="G800" s="109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2:52" s="2" customFormat="1" x14ac:dyDescent="0.25">
      <c r="B801" s="432"/>
      <c r="C801" s="109"/>
      <c r="D801" s="108"/>
      <c r="E801" s="109"/>
      <c r="F801" s="109"/>
      <c r="G801" s="109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2:52" s="2" customFormat="1" x14ac:dyDescent="0.25">
      <c r="B802" s="432"/>
      <c r="C802" s="109"/>
      <c r="D802" s="108"/>
      <c r="E802" s="109"/>
      <c r="F802" s="109"/>
      <c r="G802" s="109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2:52" s="2" customFormat="1" x14ac:dyDescent="0.25">
      <c r="B803" s="432"/>
      <c r="C803" s="109"/>
      <c r="D803" s="108"/>
      <c r="E803" s="109"/>
      <c r="F803" s="109"/>
      <c r="G803" s="109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2:52" s="2" customFormat="1" x14ac:dyDescent="0.25">
      <c r="B804" s="432"/>
      <c r="C804" s="109"/>
      <c r="D804" s="108"/>
      <c r="E804" s="109"/>
      <c r="F804" s="109"/>
      <c r="G804" s="109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2:52" s="2" customFormat="1" x14ac:dyDescent="0.25">
      <c r="B805" s="432"/>
      <c r="C805" s="109"/>
      <c r="D805" s="108"/>
      <c r="E805" s="109"/>
      <c r="F805" s="109"/>
      <c r="G805" s="109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2:52" s="2" customFormat="1" x14ac:dyDescent="0.25">
      <c r="B806" s="432"/>
      <c r="C806" s="109"/>
      <c r="D806" s="108"/>
      <c r="E806" s="109"/>
      <c r="F806" s="109"/>
      <c r="G806" s="109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2:52" s="2" customFormat="1" x14ac:dyDescent="0.25">
      <c r="B807" s="432"/>
      <c r="C807" s="109"/>
      <c r="D807" s="108"/>
      <c r="E807" s="109"/>
      <c r="F807" s="109"/>
      <c r="G807" s="109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 spans="2:52" s="2" customFormat="1" x14ac:dyDescent="0.25">
      <c r="B808" s="432"/>
      <c r="C808" s="109"/>
      <c r="D808" s="108"/>
      <c r="E808" s="109"/>
      <c r="F808" s="109"/>
      <c r="G808" s="109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 spans="2:52" s="2" customFormat="1" x14ac:dyDescent="0.25">
      <c r="B809" s="432"/>
      <c r="C809" s="109"/>
      <c r="D809" s="108"/>
      <c r="E809" s="109"/>
      <c r="F809" s="109"/>
      <c r="G809" s="10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 spans="2:52" s="2" customFormat="1" x14ac:dyDescent="0.25">
      <c r="B810" s="432"/>
      <c r="C810" s="109"/>
      <c r="D810" s="108"/>
      <c r="E810" s="109"/>
      <c r="F810" s="109"/>
      <c r="G810" s="109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 spans="2:52" s="2" customFormat="1" x14ac:dyDescent="0.25">
      <c r="B811" s="432"/>
      <c r="C811" s="109"/>
      <c r="D811" s="108"/>
      <c r="E811" s="109"/>
      <c r="F811" s="109"/>
      <c r="G811" s="109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 spans="2:52" s="2" customFormat="1" x14ac:dyDescent="0.25">
      <c r="B812" s="432"/>
      <c r="C812" s="109"/>
      <c r="D812" s="108"/>
      <c r="E812" s="109"/>
      <c r="F812" s="109"/>
      <c r="G812" s="109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 spans="2:52" s="2" customFormat="1" x14ac:dyDescent="0.25">
      <c r="B813" s="432"/>
      <c r="C813" s="109"/>
      <c r="D813" s="108"/>
      <c r="E813" s="109"/>
      <c r="F813" s="109"/>
      <c r="G813" s="109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 spans="2:52" s="2" customFormat="1" x14ac:dyDescent="0.25">
      <c r="B814" s="432"/>
      <c r="C814" s="109"/>
      <c r="D814" s="108"/>
      <c r="E814" s="109"/>
      <c r="F814" s="109"/>
      <c r="G814" s="109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 spans="2:52" s="2" customFormat="1" x14ac:dyDescent="0.25">
      <c r="B815" s="432"/>
      <c r="C815" s="109"/>
      <c r="D815" s="108"/>
      <c r="E815" s="109"/>
      <c r="F815" s="109"/>
      <c r="G815" s="109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 spans="2:52" s="2" customFormat="1" x14ac:dyDescent="0.25">
      <c r="B816" s="432"/>
      <c r="C816" s="109"/>
      <c r="D816" s="108"/>
      <c r="E816" s="109"/>
      <c r="F816" s="109"/>
      <c r="G816" s="109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 spans="2:52" s="2" customFormat="1" x14ac:dyDescent="0.25">
      <c r="B817" s="432"/>
      <c r="C817" s="109"/>
      <c r="D817" s="108"/>
      <c r="E817" s="109"/>
      <c r="F817" s="109"/>
      <c r="G817" s="109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 spans="2:52" s="2" customFormat="1" x14ac:dyDescent="0.25">
      <c r="B818" s="432"/>
      <c r="C818" s="109"/>
      <c r="D818" s="108"/>
      <c r="E818" s="109"/>
      <c r="F818" s="109"/>
      <c r="G818" s="109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 spans="2:52" s="2" customFormat="1" x14ac:dyDescent="0.25">
      <c r="B819" s="432"/>
      <c r="C819" s="109"/>
      <c r="D819" s="108"/>
      <c r="E819" s="109"/>
      <c r="F819" s="109"/>
      <c r="G819" s="10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 spans="2:52" s="2" customFormat="1" x14ac:dyDescent="0.25">
      <c r="B820" s="432"/>
      <c r="C820" s="109"/>
      <c r="D820" s="108"/>
      <c r="E820" s="109"/>
      <c r="F820" s="109"/>
      <c r="G820" s="109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 spans="2:52" s="2" customFormat="1" x14ac:dyDescent="0.25">
      <c r="B821" s="432"/>
      <c r="C821" s="109"/>
      <c r="D821" s="108"/>
      <c r="E821" s="109"/>
      <c r="F821" s="109"/>
      <c r="G821" s="109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 spans="2:52" s="2" customFormat="1" x14ac:dyDescent="0.25">
      <c r="B822" s="432"/>
      <c r="C822" s="109"/>
      <c r="D822" s="108"/>
      <c r="E822" s="109"/>
      <c r="F822" s="109"/>
      <c r="G822" s="109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 spans="2:52" s="2" customFormat="1" x14ac:dyDescent="0.25">
      <c r="B823" s="432"/>
      <c r="C823" s="109"/>
      <c r="D823" s="108"/>
      <c r="E823" s="109"/>
      <c r="F823" s="109"/>
      <c r="G823" s="109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 spans="2:52" s="2" customFormat="1" x14ac:dyDescent="0.25">
      <c r="B824" s="432"/>
      <c r="C824" s="109"/>
      <c r="D824" s="108"/>
      <c r="E824" s="109"/>
      <c r="F824" s="109"/>
      <c r="G824" s="109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 spans="2:52" s="2" customFormat="1" x14ac:dyDescent="0.25">
      <c r="B825" s="432"/>
      <c r="C825" s="109"/>
      <c r="D825" s="108"/>
      <c r="E825" s="109"/>
      <c r="F825" s="109"/>
      <c r="G825" s="109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 spans="2:52" s="2" customFormat="1" x14ac:dyDescent="0.25">
      <c r="B826" s="432"/>
      <c r="C826" s="109"/>
      <c r="D826" s="108"/>
      <c r="E826" s="109"/>
      <c r="F826" s="109"/>
      <c r="G826" s="109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 spans="2:52" s="2" customFormat="1" x14ac:dyDescent="0.25">
      <c r="B827" s="432"/>
      <c r="C827" s="109"/>
      <c r="D827" s="108"/>
      <c r="E827" s="109"/>
      <c r="F827" s="109"/>
      <c r="G827" s="109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 spans="2:52" s="2" customFormat="1" x14ac:dyDescent="0.25">
      <c r="B828" s="432"/>
      <c r="C828" s="109"/>
      <c r="D828" s="108"/>
      <c r="E828" s="109"/>
      <c r="F828" s="109"/>
      <c r="G828" s="109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 spans="2:52" s="2" customFormat="1" x14ac:dyDescent="0.25">
      <c r="B829" s="432"/>
      <c r="C829" s="109"/>
      <c r="D829" s="108"/>
      <c r="E829" s="109"/>
      <c r="F829" s="109"/>
      <c r="G829" s="10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 spans="2:52" s="2" customFormat="1" x14ac:dyDescent="0.25">
      <c r="B830" s="432"/>
      <c r="C830" s="109"/>
      <c r="D830" s="108"/>
      <c r="E830" s="109"/>
      <c r="F830" s="109"/>
      <c r="G830" s="109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 spans="2:52" s="2" customFormat="1" x14ac:dyDescent="0.25">
      <c r="B831" s="432"/>
      <c r="C831" s="109"/>
      <c r="D831" s="108"/>
      <c r="E831" s="109"/>
      <c r="F831" s="109"/>
      <c r="G831" s="109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 spans="2:52" s="2" customFormat="1" x14ac:dyDescent="0.25">
      <c r="B832" s="432"/>
      <c r="C832" s="109"/>
      <c r="D832" s="108"/>
      <c r="E832" s="109"/>
      <c r="F832" s="109"/>
      <c r="G832" s="109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 spans="2:52" s="2" customFormat="1" x14ac:dyDescent="0.25">
      <c r="B833" s="432"/>
      <c r="C833" s="109"/>
      <c r="D833" s="108"/>
      <c r="E833" s="109"/>
      <c r="F833" s="109"/>
      <c r="G833" s="109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 spans="2:52" s="2" customFormat="1" x14ac:dyDescent="0.25">
      <c r="B834" s="432"/>
      <c r="C834" s="109"/>
      <c r="D834" s="108"/>
      <c r="E834" s="109"/>
      <c r="F834" s="109"/>
      <c r="G834" s="109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 spans="2:52" s="2" customFormat="1" x14ac:dyDescent="0.25">
      <c r="B835" s="432"/>
      <c r="C835" s="109"/>
      <c r="D835" s="108"/>
      <c r="E835" s="109"/>
      <c r="F835" s="109"/>
      <c r="G835" s="109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 spans="2:52" s="2" customFormat="1" x14ac:dyDescent="0.25">
      <c r="B836" s="432"/>
      <c r="C836" s="109"/>
      <c r="D836" s="108"/>
      <c r="E836" s="109"/>
      <c r="F836" s="109"/>
      <c r="G836" s="109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 spans="2:52" s="2" customFormat="1" x14ac:dyDescent="0.25">
      <c r="B837" s="432"/>
      <c r="C837" s="109"/>
      <c r="D837" s="108"/>
      <c r="E837" s="109"/>
      <c r="F837" s="109"/>
      <c r="G837" s="109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 spans="2:52" s="2" customFormat="1" x14ac:dyDescent="0.25">
      <c r="B838" s="432"/>
      <c r="C838" s="109"/>
      <c r="D838" s="108"/>
      <c r="E838" s="109"/>
      <c r="F838" s="109"/>
      <c r="G838" s="109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 spans="2:52" s="2" customFormat="1" x14ac:dyDescent="0.25">
      <c r="B839" s="432"/>
      <c r="C839" s="109"/>
      <c r="D839" s="108"/>
      <c r="E839" s="109"/>
      <c r="F839" s="109"/>
      <c r="G839" s="10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 spans="2:52" s="2" customFormat="1" x14ac:dyDescent="0.25">
      <c r="B840" s="432"/>
      <c r="C840" s="109"/>
      <c r="D840" s="108"/>
      <c r="E840" s="109"/>
      <c r="F840" s="109"/>
      <c r="G840" s="109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 spans="2:52" s="2" customFormat="1" x14ac:dyDescent="0.25">
      <c r="B841" s="432"/>
      <c r="C841" s="109"/>
      <c r="D841" s="108"/>
      <c r="E841" s="109"/>
      <c r="F841" s="109"/>
      <c r="G841" s="109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 spans="2:52" s="2" customFormat="1" x14ac:dyDescent="0.25">
      <c r="B842" s="432"/>
      <c r="C842" s="109"/>
      <c r="D842" s="108"/>
      <c r="E842" s="109"/>
      <c r="F842" s="109"/>
      <c r="G842" s="109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 spans="2:52" s="2" customFormat="1" x14ac:dyDescent="0.25">
      <c r="B843" s="432"/>
      <c r="C843" s="109"/>
      <c r="D843" s="108"/>
      <c r="E843" s="109"/>
      <c r="F843" s="109"/>
      <c r="G843" s="109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 spans="2:52" s="2" customFormat="1" x14ac:dyDescent="0.25">
      <c r="B844" s="432"/>
      <c r="C844" s="109"/>
      <c r="D844" s="108"/>
      <c r="E844" s="109"/>
      <c r="F844" s="109"/>
      <c r="G844" s="109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 spans="2:52" s="2" customFormat="1" x14ac:dyDescent="0.25">
      <c r="B845" s="432"/>
      <c r="C845" s="109"/>
      <c r="D845" s="108"/>
      <c r="E845" s="109"/>
      <c r="F845" s="109"/>
      <c r="G845" s="109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 spans="2:52" s="2" customFormat="1" x14ac:dyDescent="0.25">
      <c r="B846" s="432"/>
      <c r="C846" s="109"/>
      <c r="D846" s="108"/>
      <c r="E846" s="109"/>
      <c r="F846" s="109"/>
      <c r="G846" s="109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 spans="2:52" s="2" customFormat="1" x14ac:dyDescent="0.25">
      <c r="B847" s="432"/>
      <c r="C847" s="109"/>
      <c r="D847" s="108"/>
      <c r="E847" s="109"/>
      <c r="F847" s="109"/>
      <c r="G847" s="109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 spans="2:52" s="2" customFormat="1" x14ac:dyDescent="0.25">
      <c r="B848" s="432"/>
      <c r="C848" s="109"/>
      <c r="D848" s="108"/>
      <c r="E848" s="109"/>
      <c r="F848" s="109"/>
      <c r="G848" s="109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 spans="2:52" s="2" customFormat="1" x14ac:dyDescent="0.25">
      <c r="B849" s="432"/>
      <c r="C849" s="109"/>
      <c r="D849" s="108"/>
      <c r="E849" s="109"/>
      <c r="F849" s="109"/>
      <c r="G849" s="10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 spans="2:52" s="2" customFormat="1" x14ac:dyDescent="0.25">
      <c r="B850" s="432"/>
      <c r="C850" s="109"/>
      <c r="D850" s="108"/>
      <c r="E850" s="109"/>
      <c r="F850" s="109"/>
      <c r="G850" s="109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 spans="2:52" s="2" customFormat="1" x14ac:dyDescent="0.25">
      <c r="B851" s="432"/>
      <c r="C851" s="109"/>
      <c r="D851" s="108"/>
      <c r="E851" s="109"/>
      <c r="F851" s="109"/>
      <c r="G851" s="109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 spans="2:52" s="2" customFormat="1" x14ac:dyDescent="0.25">
      <c r="B852" s="432"/>
      <c r="C852" s="109"/>
      <c r="D852" s="108"/>
      <c r="E852" s="109"/>
      <c r="F852" s="109"/>
      <c r="G852" s="109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 spans="2:52" s="2" customFormat="1" x14ac:dyDescent="0.25">
      <c r="B853" s="432"/>
      <c r="C853" s="109"/>
      <c r="D853" s="108"/>
      <c r="E853" s="109"/>
      <c r="F853" s="109"/>
      <c r="G853" s="109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 spans="2:52" s="2" customFormat="1" x14ac:dyDescent="0.25">
      <c r="B854" s="432"/>
      <c r="C854" s="109"/>
      <c r="D854" s="108"/>
      <c r="E854" s="109"/>
      <c r="F854" s="109"/>
      <c r="G854" s="109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 spans="2:52" s="2" customFormat="1" x14ac:dyDescent="0.25">
      <c r="B855" s="432"/>
      <c r="C855" s="109"/>
      <c r="D855" s="108"/>
      <c r="E855" s="109"/>
      <c r="F855" s="109"/>
      <c r="G855" s="109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 spans="2:52" s="2" customFormat="1" x14ac:dyDescent="0.25">
      <c r="B856" s="432"/>
      <c r="C856" s="109"/>
      <c r="D856" s="108"/>
      <c r="E856" s="109"/>
      <c r="F856" s="109"/>
      <c r="G856" s="109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 spans="2:52" s="2" customFormat="1" x14ac:dyDescent="0.25">
      <c r="B857" s="432"/>
      <c r="C857" s="109"/>
      <c r="D857" s="108"/>
      <c r="E857" s="109"/>
      <c r="F857" s="109"/>
      <c r="G857" s="109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 spans="2:52" s="2" customFormat="1" x14ac:dyDescent="0.25">
      <c r="B858" s="432"/>
      <c r="C858" s="109"/>
      <c r="D858" s="108"/>
      <c r="E858" s="109"/>
      <c r="F858" s="109"/>
      <c r="G858" s="109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 spans="2:52" s="2" customFormat="1" x14ac:dyDescent="0.25">
      <c r="B859" s="432"/>
      <c r="C859" s="109"/>
      <c r="D859" s="108"/>
      <c r="E859" s="109"/>
      <c r="F859" s="109"/>
      <c r="G859" s="10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 spans="2:52" s="2" customFormat="1" x14ac:dyDescent="0.25">
      <c r="B860" s="432"/>
      <c r="C860" s="109"/>
      <c r="D860" s="108"/>
      <c r="E860" s="109"/>
      <c r="F860" s="109"/>
      <c r="G860" s="109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 spans="2:52" s="2" customFormat="1" x14ac:dyDescent="0.25">
      <c r="B861" s="432"/>
      <c r="C861" s="109"/>
      <c r="D861" s="108"/>
      <c r="E861" s="109"/>
      <c r="F861" s="109"/>
      <c r="G861" s="109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 spans="2:52" s="2" customFormat="1" x14ac:dyDescent="0.25">
      <c r="B862" s="432"/>
      <c r="C862" s="109"/>
      <c r="D862" s="108"/>
      <c r="E862" s="109"/>
      <c r="F862" s="109"/>
      <c r="G862" s="109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 spans="2:52" s="2" customFormat="1" x14ac:dyDescent="0.25">
      <c r="B863" s="432"/>
      <c r="C863" s="109"/>
      <c r="D863" s="108"/>
      <c r="E863" s="109"/>
      <c r="F863" s="109"/>
      <c r="G863" s="109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 spans="2:52" s="2" customFormat="1" x14ac:dyDescent="0.25">
      <c r="B864" s="432"/>
      <c r="C864" s="109"/>
      <c r="D864" s="108"/>
      <c r="E864" s="109"/>
      <c r="F864" s="109"/>
      <c r="G864" s="109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 spans="2:52" s="2" customFormat="1" x14ac:dyDescent="0.25">
      <c r="B865" s="432"/>
      <c r="C865" s="109"/>
      <c r="D865" s="108"/>
      <c r="E865" s="109"/>
      <c r="F865" s="109"/>
      <c r="G865" s="109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 spans="2:52" s="2" customFormat="1" x14ac:dyDescent="0.25">
      <c r="B866" s="432"/>
      <c r="C866" s="109"/>
      <c r="D866" s="108"/>
      <c r="E866" s="109"/>
      <c r="F866" s="109"/>
      <c r="G866" s="109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 spans="2:52" s="2" customFormat="1" x14ac:dyDescent="0.25">
      <c r="B867" s="432"/>
      <c r="C867" s="109"/>
      <c r="D867" s="108"/>
      <c r="E867" s="109"/>
      <c r="F867" s="109"/>
      <c r="G867" s="109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 spans="2:52" s="2" customFormat="1" x14ac:dyDescent="0.25">
      <c r="B868" s="432"/>
      <c r="C868" s="109"/>
      <c r="D868" s="108"/>
      <c r="E868" s="109"/>
      <c r="F868" s="109"/>
      <c r="G868" s="109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 spans="2:52" s="2" customFormat="1" x14ac:dyDescent="0.25">
      <c r="B869" s="432"/>
      <c r="C869" s="109"/>
      <c r="D869" s="108"/>
      <c r="E869" s="109"/>
      <c r="F869" s="109"/>
      <c r="G869" s="10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 spans="2:52" s="2" customFormat="1" x14ac:dyDescent="0.25">
      <c r="B870" s="432"/>
      <c r="C870" s="109"/>
      <c r="D870" s="108"/>
      <c r="E870" s="109"/>
      <c r="F870" s="109"/>
      <c r="G870" s="109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 spans="2:52" s="2" customFormat="1" x14ac:dyDescent="0.25">
      <c r="B871" s="432"/>
      <c r="C871" s="109"/>
      <c r="D871" s="108"/>
      <c r="E871" s="109"/>
      <c r="F871" s="109"/>
      <c r="G871" s="109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 spans="2:52" s="2" customFormat="1" x14ac:dyDescent="0.25">
      <c r="B872" s="432"/>
      <c r="C872" s="109"/>
      <c r="D872" s="108"/>
      <c r="E872" s="109"/>
      <c r="F872" s="109"/>
      <c r="G872" s="109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 spans="2:52" s="2" customFormat="1" x14ac:dyDescent="0.25">
      <c r="B873" s="432"/>
      <c r="C873" s="109"/>
      <c r="D873" s="108"/>
      <c r="E873" s="109"/>
      <c r="F873" s="109"/>
      <c r="G873" s="109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 spans="2:52" s="2" customFormat="1" x14ac:dyDescent="0.25">
      <c r="B874" s="432"/>
      <c r="C874" s="109"/>
      <c r="D874" s="108"/>
      <c r="E874" s="109"/>
      <c r="F874" s="109"/>
      <c r="G874" s="109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 spans="2:52" s="2" customFormat="1" x14ac:dyDescent="0.25">
      <c r="B875" s="432"/>
      <c r="C875" s="109"/>
      <c r="D875" s="108"/>
      <c r="E875" s="109"/>
      <c r="F875" s="109"/>
      <c r="G875" s="109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 spans="2:52" s="2" customFormat="1" x14ac:dyDescent="0.25">
      <c r="B876" s="432"/>
      <c r="C876" s="109"/>
      <c r="D876" s="108"/>
      <c r="E876" s="109"/>
      <c r="F876" s="109"/>
      <c r="G876" s="109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 spans="2:52" s="2" customFormat="1" x14ac:dyDescent="0.25">
      <c r="B877" s="432"/>
      <c r="C877" s="109"/>
      <c r="D877" s="108"/>
      <c r="E877" s="109"/>
      <c r="F877" s="109"/>
      <c r="G877" s="109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 spans="2:52" s="2" customFormat="1" x14ac:dyDescent="0.25">
      <c r="B878" s="432"/>
      <c r="C878" s="109"/>
      <c r="D878" s="108"/>
      <c r="E878" s="109"/>
      <c r="F878" s="109"/>
      <c r="G878" s="109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 spans="2:52" s="2" customFormat="1" x14ac:dyDescent="0.25">
      <c r="B879" s="432"/>
      <c r="C879" s="109"/>
      <c r="D879" s="108"/>
      <c r="E879" s="109"/>
      <c r="F879" s="109"/>
      <c r="G879" s="10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 spans="2:52" s="2" customFormat="1" x14ac:dyDescent="0.25">
      <c r="B880" s="432"/>
      <c r="C880" s="109"/>
      <c r="D880" s="108"/>
      <c r="E880" s="109"/>
      <c r="F880" s="109"/>
      <c r="G880" s="109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 spans="2:52" s="2" customFormat="1" x14ac:dyDescent="0.25">
      <c r="B881" s="432"/>
      <c r="C881" s="109"/>
      <c r="D881" s="108"/>
      <c r="E881" s="109"/>
      <c r="F881" s="109"/>
      <c r="G881" s="109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 spans="2:52" s="2" customFormat="1" x14ac:dyDescent="0.25">
      <c r="B882" s="432"/>
      <c r="C882" s="109"/>
      <c r="D882" s="108"/>
      <c r="E882" s="109"/>
      <c r="F882" s="109"/>
      <c r="G882" s="109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 spans="2:52" s="2" customFormat="1" x14ac:dyDescent="0.25">
      <c r="B883" s="432"/>
      <c r="C883" s="109"/>
      <c r="D883" s="108"/>
      <c r="E883" s="109"/>
      <c r="F883" s="109"/>
      <c r="G883" s="109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 spans="2:52" s="2" customFormat="1" x14ac:dyDescent="0.25">
      <c r="B884" s="432"/>
      <c r="C884" s="109"/>
      <c r="D884" s="108"/>
      <c r="E884" s="109"/>
      <c r="F884" s="109"/>
      <c r="G884" s="109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 spans="2:52" s="2" customFormat="1" x14ac:dyDescent="0.25">
      <c r="B885" s="432"/>
      <c r="C885" s="109"/>
      <c r="D885" s="108"/>
      <c r="E885" s="109"/>
      <c r="F885" s="109"/>
      <c r="G885" s="109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 spans="2:52" s="2" customFormat="1" x14ac:dyDescent="0.25">
      <c r="B886" s="432"/>
      <c r="C886" s="109"/>
      <c r="D886" s="108"/>
      <c r="E886" s="109"/>
      <c r="F886" s="109"/>
      <c r="G886" s="109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 spans="2:52" s="2" customFormat="1" x14ac:dyDescent="0.25">
      <c r="B887" s="432"/>
      <c r="C887" s="109"/>
      <c r="D887" s="108"/>
      <c r="E887" s="109"/>
      <c r="F887" s="109"/>
      <c r="G887" s="109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 spans="2:52" s="2" customFormat="1" x14ac:dyDescent="0.25">
      <c r="B888" s="432"/>
      <c r="C888" s="109"/>
      <c r="D888" s="108"/>
      <c r="E888" s="109"/>
      <c r="F888" s="109"/>
      <c r="G888" s="109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 spans="2:52" s="2" customFormat="1" x14ac:dyDescent="0.25">
      <c r="B889" s="432"/>
      <c r="C889" s="109"/>
      <c r="D889" s="108"/>
      <c r="E889" s="109"/>
      <c r="F889" s="109"/>
      <c r="G889" s="10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 spans="2:52" s="2" customFormat="1" x14ac:dyDescent="0.25">
      <c r="B890" s="432"/>
      <c r="C890" s="109"/>
      <c r="D890" s="108"/>
      <c r="E890" s="109"/>
      <c r="F890" s="109"/>
      <c r="G890" s="109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 spans="2:52" s="2" customFormat="1" x14ac:dyDescent="0.25">
      <c r="B891" s="432"/>
      <c r="C891" s="109"/>
      <c r="D891" s="108"/>
      <c r="E891" s="109"/>
      <c r="F891" s="109"/>
      <c r="G891" s="109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 spans="2:52" s="2" customFormat="1" x14ac:dyDescent="0.25">
      <c r="B892" s="432"/>
      <c r="C892" s="109"/>
      <c r="D892" s="108"/>
      <c r="E892" s="109"/>
      <c r="F892" s="109"/>
      <c r="G892" s="109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 spans="2:52" s="2" customFormat="1" x14ac:dyDescent="0.25">
      <c r="B893" s="432"/>
      <c r="C893" s="109"/>
      <c r="D893" s="108"/>
      <c r="E893" s="109"/>
      <c r="F893" s="109"/>
      <c r="G893" s="109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 spans="2:52" s="2" customFormat="1" x14ac:dyDescent="0.25">
      <c r="B894" s="432"/>
      <c r="C894" s="109"/>
      <c r="D894" s="108"/>
      <c r="E894" s="109"/>
      <c r="F894" s="109"/>
      <c r="G894" s="109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 spans="2:52" s="2" customFormat="1" x14ac:dyDescent="0.25">
      <c r="B895" s="432"/>
      <c r="C895" s="109"/>
      <c r="D895" s="108"/>
      <c r="E895" s="109"/>
      <c r="F895" s="109"/>
      <c r="G895" s="109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 spans="2:52" s="2" customFormat="1" x14ac:dyDescent="0.25">
      <c r="B896" s="432"/>
      <c r="C896" s="109"/>
      <c r="D896" s="108"/>
      <c r="E896" s="109"/>
      <c r="F896" s="109"/>
      <c r="G896" s="109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 spans="2:52" s="2" customFormat="1" x14ac:dyDescent="0.25">
      <c r="B897" s="432"/>
      <c r="C897" s="109"/>
      <c r="D897" s="108"/>
      <c r="E897" s="109"/>
      <c r="F897" s="109"/>
      <c r="G897" s="109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 spans="2:52" s="2" customFormat="1" x14ac:dyDescent="0.25">
      <c r="B898" s="432"/>
      <c r="C898" s="109"/>
      <c r="D898" s="108"/>
      <c r="E898" s="109"/>
      <c r="F898" s="109"/>
      <c r="G898" s="109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 spans="2:52" s="2" customFormat="1" x14ac:dyDescent="0.25">
      <c r="B899" s="432"/>
      <c r="C899" s="109"/>
      <c r="D899" s="108"/>
      <c r="E899" s="109"/>
      <c r="F899" s="109"/>
      <c r="G899" s="10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 spans="2:52" s="2" customFormat="1" x14ac:dyDescent="0.25">
      <c r="B900" s="432"/>
      <c r="C900" s="109"/>
      <c r="D900" s="108"/>
      <c r="E900" s="109"/>
      <c r="F900" s="109"/>
      <c r="G900" s="109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 spans="2:52" s="2" customFormat="1" x14ac:dyDescent="0.25">
      <c r="B901" s="432"/>
      <c r="C901" s="109"/>
      <c r="D901" s="108"/>
      <c r="E901" s="109"/>
      <c r="F901" s="109"/>
      <c r="G901" s="109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 spans="2:52" s="2" customFormat="1" x14ac:dyDescent="0.25">
      <c r="B902" s="432"/>
      <c r="C902" s="109"/>
      <c r="D902" s="108"/>
      <c r="E902" s="109"/>
      <c r="F902" s="109"/>
      <c r="G902" s="109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 spans="2:52" s="2" customFormat="1" x14ac:dyDescent="0.25">
      <c r="B903" s="432"/>
      <c r="C903" s="109"/>
      <c r="D903" s="108"/>
      <c r="E903" s="109"/>
      <c r="F903" s="109"/>
      <c r="G903" s="109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 spans="2:52" s="2" customFormat="1" x14ac:dyDescent="0.25">
      <c r="B904" s="432"/>
      <c r="C904" s="109"/>
      <c r="D904" s="108"/>
      <c r="E904" s="109"/>
      <c r="F904" s="109"/>
      <c r="G904" s="109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 spans="2:52" s="2" customFormat="1" x14ac:dyDescent="0.25">
      <c r="B905" s="432"/>
      <c r="C905" s="109"/>
      <c r="D905" s="108"/>
      <c r="E905" s="109"/>
      <c r="F905" s="109"/>
      <c r="G905" s="109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 spans="2:52" s="2" customFormat="1" x14ac:dyDescent="0.25">
      <c r="B906" s="432"/>
      <c r="C906" s="109"/>
      <c r="D906" s="108"/>
      <c r="E906" s="109"/>
      <c r="F906" s="109"/>
      <c r="G906" s="109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 spans="2:52" s="2" customFormat="1" x14ac:dyDescent="0.25">
      <c r="B907" s="432"/>
      <c r="C907" s="109"/>
      <c r="D907" s="108"/>
      <c r="E907" s="109"/>
      <c r="F907" s="109"/>
      <c r="G907" s="109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 spans="2:52" s="2" customFormat="1" x14ac:dyDescent="0.25">
      <c r="B908" s="432"/>
      <c r="C908" s="109"/>
      <c r="D908" s="108"/>
      <c r="E908" s="109"/>
      <c r="F908" s="109"/>
      <c r="G908" s="109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 spans="2:52" s="2" customFormat="1" x14ac:dyDescent="0.25">
      <c r="B909" s="432"/>
      <c r="C909" s="109"/>
      <c r="D909" s="108"/>
      <c r="E909" s="109"/>
      <c r="F909" s="109"/>
      <c r="G909" s="10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 spans="2:52" s="2" customFormat="1" x14ac:dyDescent="0.25">
      <c r="B910" s="432"/>
      <c r="C910" s="109"/>
      <c r="D910" s="108"/>
      <c r="E910" s="109"/>
      <c r="F910" s="109"/>
      <c r="G910" s="109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 spans="2:52" s="2" customFormat="1" x14ac:dyDescent="0.25">
      <c r="B911" s="432"/>
      <c r="C911" s="109"/>
      <c r="D911" s="108"/>
      <c r="E911" s="109"/>
      <c r="F911" s="109"/>
      <c r="G911" s="109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 spans="2:52" s="2" customFormat="1" x14ac:dyDescent="0.25">
      <c r="B912" s="432"/>
      <c r="C912" s="109"/>
      <c r="D912" s="108"/>
      <c r="E912" s="109"/>
      <c r="F912" s="109"/>
      <c r="G912" s="109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 spans="2:52" s="2" customFormat="1" x14ac:dyDescent="0.25">
      <c r="B913" s="432"/>
      <c r="C913" s="109"/>
      <c r="D913" s="108"/>
      <c r="E913" s="109"/>
      <c r="F913" s="109"/>
      <c r="G913" s="109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 spans="2:52" s="2" customFormat="1" x14ac:dyDescent="0.25">
      <c r="B914" s="432"/>
      <c r="C914" s="109"/>
      <c r="D914" s="108"/>
      <c r="E914" s="109"/>
      <c r="F914" s="109"/>
      <c r="G914" s="109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 spans="2:52" s="2" customFormat="1" x14ac:dyDescent="0.25">
      <c r="B915" s="432"/>
      <c r="C915" s="109"/>
      <c r="D915" s="108"/>
      <c r="E915" s="109"/>
      <c r="F915" s="109"/>
      <c r="G915" s="109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 spans="2:52" s="2" customFormat="1" x14ac:dyDescent="0.25">
      <c r="B916" s="432"/>
      <c r="C916" s="109"/>
      <c r="D916" s="108"/>
      <c r="E916" s="109"/>
      <c r="F916" s="109"/>
      <c r="G916" s="109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 spans="2:52" s="2" customFormat="1" x14ac:dyDescent="0.25">
      <c r="B917" s="432"/>
      <c r="C917" s="109"/>
      <c r="D917" s="108"/>
      <c r="E917" s="109"/>
      <c r="F917" s="109"/>
      <c r="G917" s="109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 spans="2:52" s="2" customFormat="1" x14ac:dyDescent="0.25">
      <c r="B918" s="432"/>
      <c r="C918" s="109"/>
      <c r="D918" s="108"/>
      <c r="E918" s="109"/>
      <c r="F918" s="109"/>
      <c r="G918" s="109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 spans="2:52" s="2" customFormat="1" x14ac:dyDescent="0.25">
      <c r="B919" s="432"/>
      <c r="C919" s="109"/>
      <c r="D919" s="108"/>
      <c r="E919" s="109"/>
      <c r="F919" s="109"/>
      <c r="G919" s="10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 spans="2:52" s="2" customFormat="1" x14ac:dyDescent="0.25">
      <c r="B920" s="432"/>
      <c r="C920" s="109"/>
      <c r="D920" s="108"/>
      <c r="E920" s="109"/>
      <c r="F920" s="109"/>
      <c r="G920" s="109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 spans="2:52" s="2" customFormat="1" x14ac:dyDescent="0.25">
      <c r="B921" s="432"/>
      <c r="C921" s="109"/>
      <c r="D921" s="108"/>
      <c r="E921" s="109"/>
      <c r="F921" s="109"/>
      <c r="G921" s="109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 spans="2:52" s="2" customFormat="1" x14ac:dyDescent="0.25">
      <c r="B922" s="432"/>
      <c r="C922" s="109"/>
      <c r="D922" s="108"/>
      <c r="E922" s="109"/>
      <c r="F922" s="109"/>
      <c r="G922" s="109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 spans="2:52" s="2" customFormat="1" x14ac:dyDescent="0.25">
      <c r="B923" s="432"/>
      <c r="C923" s="109"/>
      <c r="D923" s="108"/>
      <c r="E923" s="109"/>
      <c r="F923" s="109"/>
      <c r="G923" s="109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 spans="2:52" s="2" customFormat="1" x14ac:dyDescent="0.25">
      <c r="B924" s="432"/>
      <c r="C924" s="109"/>
      <c r="D924" s="108"/>
      <c r="E924" s="109"/>
      <c r="F924" s="109"/>
      <c r="G924" s="109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 spans="2:52" s="2" customFormat="1" x14ac:dyDescent="0.25">
      <c r="B925" s="432"/>
      <c r="C925" s="109"/>
      <c r="D925" s="108"/>
      <c r="E925" s="109"/>
      <c r="F925" s="109"/>
      <c r="G925" s="109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 spans="2:52" s="2" customFormat="1" x14ac:dyDescent="0.25">
      <c r="B926" s="432"/>
      <c r="C926" s="109"/>
      <c r="D926" s="108"/>
      <c r="E926" s="109"/>
      <c r="F926" s="109"/>
      <c r="G926" s="109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 spans="2:52" s="2" customFormat="1" x14ac:dyDescent="0.25">
      <c r="B927" s="432"/>
      <c r="C927" s="109"/>
      <c r="D927" s="108"/>
      <c r="E927" s="109"/>
      <c r="F927" s="109"/>
      <c r="G927" s="109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 spans="2:52" s="2" customFormat="1" x14ac:dyDescent="0.25">
      <c r="B928" s="432"/>
      <c r="C928" s="109"/>
      <c r="D928" s="108"/>
      <c r="E928" s="109"/>
      <c r="F928" s="109"/>
      <c r="G928" s="109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 spans="2:52" s="2" customFormat="1" x14ac:dyDescent="0.25">
      <c r="B929" s="432"/>
      <c r="C929" s="109"/>
      <c r="D929" s="108"/>
      <c r="E929" s="109"/>
      <c r="F929" s="109"/>
      <c r="G929" s="10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 spans="2:52" s="2" customFormat="1" x14ac:dyDescent="0.25">
      <c r="B930" s="432"/>
      <c r="C930" s="109"/>
      <c r="D930" s="108"/>
      <c r="E930" s="109"/>
      <c r="F930" s="109"/>
      <c r="G930" s="109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 spans="2:52" s="2" customFormat="1" x14ac:dyDescent="0.25">
      <c r="B931" s="432"/>
      <c r="C931" s="109"/>
      <c r="D931" s="108"/>
      <c r="E931" s="109"/>
      <c r="F931" s="109"/>
      <c r="G931" s="109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 spans="2:52" s="2" customFormat="1" x14ac:dyDescent="0.25">
      <c r="B932" s="432"/>
      <c r="C932" s="109"/>
      <c r="D932" s="108"/>
      <c r="E932" s="109"/>
      <c r="F932" s="109"/>
      <c r="G932" s="109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 spans="2:52" s="2" customFormat="1" x14ac:dyDescent="0.25">
      <c r="B933" s="432"/>
      <c r="C933" s="109"/>
      <c r="D933" s="108"/>
      <c r="E933" s="109"/>
      <c r="F933" s="109"/>
      <c r="G933" s="109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 spans="2:52" s="2" customFormat="1" x14ac:dyDescent="0.25">
      <c r="B934" s="432"/>
      <c r="C934" s="109"/>
      <c r="D934" s="108"/>
      <c r="E934" s="109"/>
      <c r="F934" s="109"/>
      <c r="G934" s="109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 spans="2:52" s="2" customFormat="1" x14ac:dyDescent="0.25">
      <c r="B935" s="432"/>
      <c r="C935" s="109"/>
      <c r="D935" s="108"/>
      <c r="E935" s="109"/>
      <c r="F935" s="109"/>
      <c r="G935" s="109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 spans="2:52" s="2" customFormat="1" x14ac:dyDescent="0.25">
      <c r="B936" s="432"/>
      <c r="C936" s="109"/>
      <c r="D936" s="108"/>
      <c r="E936" s="109"/>
      <c r="F936" s="109"/>
      <c r="G936" s="109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 spans="2:52" s="2" customFormat="1" x14ac:dyDescent="0.25">
      <c r="B937" s="432"/>
      <c r="C937" s="109"/>
      <c r="D937" s="108"/>
      <c r="E937" s="109"/>
      <c r="F937" s="109"/>
      <c r="G937" s="109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 spans="2:52" s="2" customFormat="1" x14ac:dyDescent="0.25">
      <c r="B938" s="432"/>
      <c r="C938" s="109"/>
      <c r="D938" s="108"/>
      <c r="E938" s="109"/>
      <c r="F938" s="109"/>
      <c r="G938" s="109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 spans="2:52" s="2" customFormat="1" x14ac:dyDescent="0.25">
      <c r="B939" s="432"/>
      <c r="C939" s="109"/>
      <c r="D939" s="108"/>
      <c r="E939" s="109"/>
      <c r="F939" s="109"/>
      <c r="G939" s="10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 spans="2:52" s="2" customFormat="1" x14ac:dyDescent="0.25">
      <c r="B940" s="432"/>
      <c r="C940" s="109"/>
      <c r="D940" s="108"/>
      <c r="E940" s="109"/>
      <c r="F940" s="109"/>
      <c r="G940" s="109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 spans="2:52" s="2" customFormat="1" x14ac:dyDescent="0.25">
      <c r="B941" s="432"/>
      <c r="C941" s="109"/>
      <c r="D941" s="108"/>
      <c r="E941" s="109"/>
      <c r="F941" s="109"/>
      <c r="G941" s="109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 spans="2:52" s="2" customFormat="1" x14ac:dyDescent="0.25">
      <c r="B942" s="432"/>
      <c r="C942" s="109"/>
      <c r="D942" s="108"/>
      <c r="E942" s="109"/>
      <c r="F942" s="109"/>
      <c r="G942" s="109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 spans="2:52" s="2" customFormat="1" x14ac:dyDescent="0.25">
      <c r="B943" s="432"/>
      <c r="C943" s="109"/>
      <c r="D943" s="108"/>
      <c r="E943" s="109"/>
      <c r="F943" s="109"/>
      <c r="G943" s="109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 spans="2:52" s="2" customFormat="1" x14ac:dyDescent="0.25">
      <c r="B944" s="432"/>
      <c r="C944" s="109"/>
      <c r="D944" s="108"/>
      <c r="E944" s="109"/>
      <c r="F944" s="109"/>
      <c r="G944" s="109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 spans="2:52" s="2" customFormat="1" x14ac:dyDescent="0.25">
      <c r="B945" s="432"/>
      <c r="C945" s="109"/>
      <c r="D945" s="108"/>
      <c r="E945" s="109"/>
      <c r="F945" s="109"/>
      <c r="G945" s="109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 spans="2:52" s="2" customFormat="1" x14ac:dyDescent="0.25">
      <c r="B946" s="432"/>
      <c r="C946" s="109"/>
      <c r="D946" s="108"/>
      <c r="E946" s="109"/>
      <c r="F946" s="109"/>
      <c r="G946" s="109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 spans="2:52" s="2" customFormat="1" x14ac:dyDescent="0.25">
      <c r="B947" s="432"/>
      <c r="C947" s="109"/>
      <c r="D947" s="108"/>
      <c r="E947" s="109"/>
      <c r="F947" s="109"/>
      <c r="G947" s="109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 spans="2:52" s="2" customFormat="1" x14ac:dyDescent="0.25">
      <c r="B948" s="432"/>
      <c r="C948" s="109"/>
      <c r="D948" s="108"/>
      <c r="E948" s="109"/>
      <c r="F948" s="109"/>
      <c r="G948" s="109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 spans="2:52" s="2" customFormat="1" x14ac:dyDescent="0.25">
      <c r="B949" s="432"/>
      <c r="C949" s="109"/>
      <c r="D949" s="108"/>
      <c r="E949" s="109"/>
      <c r="F949" s="109"/>
      <c r="G949" s="10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 spans="2:52" s="2" customFormat="1" x14ac:dyDescent="0.25">
      <c r="B950" s="432"/>
      <c r="C950" s="109"/>
      <c r="D950" s="108"/>
      <c r="E950" s="109"/>
      <c r="F950" s="109"/>
      <c r="G950" s="109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 spans="2:52" s="2" customFormat="1" x14ac:dyDescent="0.25">
      <c r="B951" s="432"/>
      <c r="C951" s="109"/>
      <c r="D951" s="108"/>
      <c r="E951" s="109"/>
      <c r="F951" s="109"/>
      <c r="G951" s="109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 spans="2:52" s="2" customFormat="1" x14ac:dyDescent="0.25">
      <c r="B952" s="432"/>
      <c r="C952" s="109"/>
      <c r="D952" s="108"/>
      <c r="E952" s="109"/>
      <c r="F952" s="109"/>
      <c r="G952" s="109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 spans="2:52" s="2" customFormat="1" x14ac:dyDescent="0.25">
      <c r="B953" s="432"/>
      <c r="C953" s="109"/>
      <c r="D953" s="108"/>
      <c r="E953" s="109"/>
      <c r="F953" s="109"/>
      <c r="G953" s="109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 spans="2:52" s="2" customFormat="1" x14ac:dyDescent="0.25">
      <c r="B954" s="432"/>
      <c r="C954" s="109"/>
      <c r="D954" s="108"/>
      <c r="E954" s="109"/>
      <c r="F954" s="109"/>
      <c r="G954" s="109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 spans="2:52" s="2" customFormat="1" x14ac:dyDescent="0.25">
      <c r="B955" s="432"/>
      <c r="C955" s="109"/>
      <c r="D955" s="108"/>
      <c r="E955" s="109"/>
      <c r="F955" s="109"/>
      <c r="G955" s="109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 spans="2:52" s="2" customFormat="1" x14ac:dyDescent="0.25">
      <c r="B956" s="432"/>
      <c r="C956" s="109"/>
      <c r="D956" s="108"/>
      <c r="E956" s="109"/>
      <c r="F956" s="109"/>
      <c r="G956" s="109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 spans="2:52" s="2" customFormat="1" x14ac:dyDescent="0.25">
      <c r="B957" s="432"/>
      <c r="C957" s="109"/>
      <c r="D957" s="108"/>
      <c r="E957" s="109"/>
      <c r="F957" s="109"/>
      <c r="G957" s="109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 spans="2:52" s="2" customFormat="1" x14ac:dyDescent="0.25">
      <c r="B958" s="432"/>
      <c r="C958" s="109"/>
      <c r="D958" s="108"/>
      <c r="E958" s="109"/>
      <c r="F958" s="109"/>
      <c r="G958" s="109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 spans="2:52" s="2" customFormat="1" x14ac:dyDescent="0.25">
      <c r="B959" s="432"/>
      <c r="C959" s="109"/>
      <c r="D959" s="108"/>
      <c r="E959" s="109"/>
      <c r="F959" s="109"/>
      <c r="G959" s="10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 spans="2:52" s="2" customFormat="1" x14ac:dyDescent="0.25">
      <c r="B960" s="432"/>
      <c r="C960" s="109"/>
      <c r="D960" s="108"/>
      <c r="E960" s="109"/>
      <c r="F960" s="109"/>
      <c r="G960" s="109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 spans="2:52" s="2" customFormat="1" x14ac:dyDescent="0.25">
      <c r="B961" s="432"/>
      <c r="C961" s="109"/>
      <c r="D961" s="108"/>
      <c r="E961" s="109"/>
      <c r="F961" s="109"/>
      <c r="G961" s="109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 spans="2:52" s="2" customFormat="1" x14ac:dyDescent="0.25">
      <c r="B962" s="432"/>
      <c r="C962" s="109"/>
      <c r="D962" s="108"/>
      <c r="E962" s="109"/>
      <c r="F962" s="109"/>
      <c r="G962" s="109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 spans="2:52" s="2" customFormat="1" x14ac:dyDescent="0.25">
      <c r="B963" s="432"/>
      <c r="C963" s="109"/>
      <c r="D963" s="108"/>
      <c r="E963" s="109"/>
      <c r="F963" s="109"/>
      <c r="G963" s="109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 spans="2:52" s="2" customFormat="1" x14ac:dyDescent="0.25">
      <c r="B964" s="432"/>
      <c r="C964" s="109"/>
      <c r="D964" s="108"/>
      <c r="E964" s="109"/>
      <c r="F964" s="109"/>
      <c r="G964" s="109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 spans="2:52" s="2" customFormat="1" x14ac:dyDescent="0.25">
      <c r="B965" s="432"/>
      <c r="C965" s="109"/>
      <c r="D965" s="108"/>
      <c r="E965" s="109"/>
      <c r="F965" s="109"/>
      <c r="G965" s="109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 spans="2:52" s="2" customFormat="1" x14ac:dyDescent="0.25">
      <c r="B966" s="432"/>
      <c r="C966" s="109"/>
      <c r="D966" s="108"/>
      <c r="E966" s="109"/>
      <c r="F966" s="109"/>
      <c r="G966" s="109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 spans="2:52" s="2" customFormat="1" x14ac:dyDescent="0.25">
      <c r="B967" s="432"/>
      <c r="C967" s="109"/>
      <c r="D967" s="108"/>
      <c r="E967" s="109"/>
      <c r="F967" s="109"/>
      <c r="G967" s="109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 spans="2:52" s="2" customFormat="1" x14ac:dyDescent="0.25">
      <c r="B968" s="432"/>
      <c r="C968" s="109"/>
      <c r="D968" s="108"/>
      <c r="E968" s="109"/>
      <c r="F968" s="109"/>
      <c r="G968" s="109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 spans="2:52" s="2" customFormat="1" x14ac:dyDescent="0.25">
      <c r="B969" s="432"/>
      <c r="C969" s="109"/>
      <c r="D969" s="108"/>
      <c r="E969" s="109"/>
      <c r="F969" s="109"/>
      <c r="G969" s="10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 spans="2:52" s="2" customFormat="1" x14ac:dyDescent="0.25">
      <c r="B970" s="432"/>
      <c r="C970" s="109"/>
      <c r="D970" s="108"/>
      <c r="E970" s="109"/>
      <c r="F970" s="109"/>
      <c r="G970" s="109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 spans="2:52" s="2" customFormat="1" x14ac:dyDescent="0.25">
      <c r="B971" s="432"/>
      <c r="C971" s="109"/>
      <c r="D971" s="108"/>
      <c r="E971" s="109"/>
      <c r="F971" s="109"/>
      <c r="G971" s="109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 spans="2:52" s="2" customFormat="1" x14ac:dyDescent="0.25">
      <c r="B972" s="432"/>
      <c r="C972" s="109"/>
      <c r="D972" s="108"/>
      <c r="E972" s="109"/>
      <c r="F972" s="109"/>
      <c r="G972" s="109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 spans="2:52" s="2" customFormat="1" x14ac:dyDescent="0.25">
      <c r="B973" s="432"/>
      <c r="C973" s="109"/>
      <c r="D973" s="108"/>
      <c r="E973" s="109"/>
      <c r="F973" s="109"/>
      <c r="G973" s="109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 spans="2:52" s="2" customFormat="1" x14ac:dyDescent="0.25">
      <c r="B974" s="432"/>
      <c r="C974" s="109"/>
      <c r="D974" s="108"/>
      <c r="E974" s="109"/>
      <c r="F974" s="109"/>
      <c r="G974" s="109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 spans="2:52" s="2" customFormat="1" x14ac:dyDescent="0.25">
      <c r="B975" s="432"/>
      <c r="C975" s="109"/>
      <c r="D975" s="108"/>
      <c r="E975" s="109"/>
      <c r="F975" s="109"/>
      <c r="G975" s="109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 spans="2:52" s="2" customFormat="1" x14ac:dyDescent="0.25">
      <c r="B976" s="432"/>
      <c r="C976" s="109"/>
      <c r="D976" s="108"/>
      <c r="E976" s="109"/>
      <c r="F976" s="109"/>
      <c r="G976" s="109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 spans="2:52" s="2" customFormat="1" x14ac:dyDescent="0.25">
      <c r="B977" s="432"/>
      <c r="C977" s="109"/>
      <c r="D977" s="108"/>
      <c r="E977" s="109"/>
      <c r="F977" s="109"/>
      <c r="G977" s="109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 spans="2:52" s="2" customFormat="1" x14ac:dyDescent="0.25">
      <c r="B978" s="432"/>
      <c r="C978" s="109"/>
      <c r="D978" s="108"/>
      <c r="E978" s="109"/>
      <c r="F978" s="109"/>
      <c r="G978" s="109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 spans="2:52" s="2" customFormat="1" x14ac:dyDescent="0.25">
      <c r="B979" s="432"/>
      <c r="C979" s="109"/>
      <c r="D979" s="108"/>
      <c r="E979" s="109"/>
      <c r="F979" s="109"/>
      <c r="G979" s="10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</row>
    <row r="980" spans="2:52" s="2" customFormat="1" x14ac:dyDescent="0.25">
      <c r="B980" s="432"/>
      <c r="C980" s="109"/>
      <c r="D980" s="108"/>
      <c r="E980" s="109"/>
      <c r="F980" s="109"/>
      <c r="G980" s="109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</row>
    <row r="981" spans="2:52" s="2" customFormat="1" x14ac:dyDescent="0.25">
      <c r="B981" s="432"/>
      <c r="C981" s="109"/>
      <c r="D981" s="108"/>
      <c r="E981" s="109"/>
      <c r="F981" s="109"/>
      <c r="G981" s="109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</row>
    <row r="982" spans="2:52" s="2" customFormat="1" x14ac:dyDescent="0.25">
      <c r="B982" s="432"/>
      <c r="C982" s="109"/>
      <c r="D982" s="108"/>
      <c r="E982" s="109"/>
      <c r="F982" s="109"/>
      <c r="G982" s="109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</row>
    <row r="983" spans="2:52" s="2" customFormat="1" x14ac:dyDescent="0.25">
      <c r="B983" s="432"/>
      <c r="C983" s="109"/>
      <c r="D983" s="108"/>
      <c r="E983" s="109"/>
      <c r="F983" s="109"/>
      <c r="G983" s="109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</row>
    <row r="984" spans="2:52" s="2" customFormat="1" x14ac:dyDescent="0.25">
      <c r="B984" s="432"/>
      <c r="C984" s="109"/>
      <c r="D984" s="108"/>
      <c r="E984" s="109"/>
      <c r="F984" s="109"/>
      <c r="G984" s="109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</row>
    <row r="985" spans="2:52" s="2" customFormat="1" x14ac:dyDescent="0.25">
      <c r="B985" s="432"/>
      <c r="C985" s="109"/>
      <c r="D985" s="108"/>
      <c r="E985" s="109"/>
      <c r="F985" s="109"/>
      <c r="G985" s="109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</row>
    <row r="986" spans="2:52" s="2" customFormat="1" x14ac:dyDescent="0.25">
      <c r="B986" s="432"/>
      <c r="C986" s="109"/>
      <c r="D986" s="108"/>
      <c r="E986" s="109"/>
      <c r="F986" s="109"/>
      <c r="G986" s="109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</row>
    <row r="987" spans="2:52" s="2" customFormat="1" x14ac:dyDescent="0.25">
      <c r="B987" s="432"/>
      <c r="C987" s="109"/>
      <c r="D987" s="108"/>
      <c r="E987" s="109"/>
      <c r="F987" s="109"/>
      <c r="G987" s="109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</row>
    <row r="988" spans="2:52" s="2" customFormat="1" x14ac:dyDescent="0.25">
      <c r="B988" s="432"/>
      <c r="C988" s="109"/>
      <c r="D988" s="108"/>
      <c r="E988" s="109"/>
      <c r="F988" s="109"/>
      <c r="G988" s="109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</row>
    <row r="989" spans="2:52" s="2" customFormat="1" x14ac:dyDescent="0.25">
      <c r="B989" s="432"/>
      <c r="C989" s="109"/>
      <c r="D989" s="108"/>
      <c r="E989" s="109"/>
      <c r="F989" s="109"/>
      <c r="G989" s="10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</row>
    <row r="990" spans="2:52" s="2" customFormat="1" x14ac:dyDescent="0.25">
      <c r="B990" s="432"/>
      <c r="C990" s="109"/>
      <c r="D990" s="108"/>
      <c r="E990" s="109"/>
      <c r="F990" s="109"/>
      <c r="G990" s="109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</row>
    <row r="991" spans="2:52" s="2" customFormat="1" x14ac:dyDescent="0.25">
      <c r="B991" s="432"/>
      <c r="C991" s="109"/>
      <c r="D991" s="108"/>
      <c r="E991" s="109"/>
      <c r="F991" s="109"/>
      <c r="G991" s="109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</row>
    <row r="992" spans="2:52" s="2" customFormat="1" x14ac:dyDescent="0.25">
      <c r="B992" s="432"/>
      <c r="C992" s="109"/>
      <c r="D992" s="108"/>
      <c r="E992" s="109"/>
      <c r="F992" s="109"/>
      <c r="G992" s="109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</row>
    <row r="993" spans="2:52" s="2" customFormat="1" x14ac:dyDescent="0.25">
      <c r="B993" s="432"/>
      <c r="C993" s="109"/>
      <c r="D993" s="108"/>
      <c r="E993" s="109"/>
      <c r="F993" s="109"/>
      <c r="G993" s="109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</row>
    <row r="994" spans="2:52" s="2" customFormat="1" x14ac:dyDescent="0.25">
      <c r="B994" s="432"/>
      <c r="C994" s="109"/>
      <c r="D994" s="108"/>
      <c r="E994" s="109"/>
      <c r="F994" s="109"/>
      <c r="G994" s="109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</row>
    <row r="995" spans="2:52" s="2" customFormat="1" x14ac:dyDescent="0.25">
      <c r="B995" s="432"/>
      <c r="C995" s="109"/>
      <c r="D995" s="108"/>
      <c r="E995" s="109"/>
      <c r="F995" s="109"/>
      <c r="G995" s="109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</row>
    <row r="996" spans="2:52" s="2" customFormat="1" x14ac:dyDescent="0.25">
      <c r="B996" s="432"/>
      <c r="C996" s="109"/>
      <c r="D996" s="108"/>
      <c r="E996" s="109"/>
      <c r="F996" s="109"/>
      <c r="G996" s="109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</row>
    <row r="997" spans="2:52" s="2" customFormat="1" x14ac:dyDescent="0.25">
      <c r="B997" s="432"/>
      <c r="C997" s="109"/>
      <c r="D997" s="108"/>
      <c r="E997" s="109"/>
      <c r="F997" s="109"/>
      <c r="G997" s="109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</row>
    <row r="998" spans="2:52" s="2" customFormat="1" x14ac:dyDescent="0.25">
      <c r="B998" s="432"/>
      <c r="C998" s="109"/>
      <c r="D998" s="108"/>
      <c r="E998" s="109"/>
      <c r="F998" s="109"/>
      <c r="G998" s="109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</row>
    <row r="999" spans="2:52" s="2" customFormat="1" x14ac:dyDescent="0.25">
      <c r="B999" s="432"/>
      <c r="C999" s="109"/>
      <c r="D999" s="108"/>
      <c r="E999" s="109"/>
      <c r="F999" s="109"/>
      <c r="G999" s="10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</row>
    <row r="1000" spans="2:52" s="2" customFormat="1" x14ac:dyDescent="0.25">
      <c r="B1000" s="432"/>
      <c r="C1000" s="109"/>
      <c r="D1000" s="108"/>
      <c r="E1000" s="109"/>
      <c r="F1000" s="109"/>
      <c r="G1000" s="109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</row>
    <row r="1001" spans="2:52" s="2" customFormat="1" x14ac:dyDescent="0.25">
      <c r="B1001" s="432"/>
      <c r="C1001" s="109"/>
      <c r="D1001" s="108"/>
      <c r="E1001" s="109"/>
      <c r="F1001" s="109"/>
      <c r="G1001" s="109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</row>
    <row r="1002" spans="2:52" s="2" customFormat="1" x14ac:dyDescent="0.25">
      <c r="B1002" s="432"/>
      <c r="C1002" s="109"/>
      <c r="D1002" s="108"/>
      <c r="E1002" s="109"/>
      <c r="F1002" s="109"/>
      <c r="G1002" s="109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</row>
    <row r="1003" spans="2:52" s="2" customFormat="1" x14ac:dyDescent="0.25">
      <c r="B1003" s="432"/>
      <c r="C1003" s="109"/>
      <c r="D1003" s="108"/>
      <c r="E1003" s="109"/>
      <c r="F1003" s="109"/>
      <c r="G1003" s="109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</row>
    <row r="1004" spans="2:52" s="2" customFormat="1" x14ac:dyDescent="0.25">
      <c r="B1004" s="432"/>
      <c r="C1004" s="109"/>
      <c r="D1004" s="108"/>
      <c r="E1004" s="109"/>
      <c r="F1004" s="109"/>
      <c r="G1004" s="109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</row>
    <row r="1005" spans="2:52" s="2" customFormat="1" x14ac:dyDescent="0.25">
      <c r="B1005" s="432"/>
      <c r="C1005" s="109"/>
      <c r="D1005" s="108"/>
      <c r="E1005" s="109"/>
      <c r="F1005" s="109"/>
      <c r="G1005" s="109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</row>
    <row r="1006" spans="2:52" s="2" customFormat="1" x14ac:dyDescent="0.25">
      <c r="B1006" s="432"/>
      <c r="C1006" s="109"/>
      <c r="D1006" s="108"/>
      <c r="E1006" s="109"/>
      <c r="F1006" s="109"/>
      <c r="G1006" s="109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</row>
    <row r="1007" spans="2:52" s="2" customFormat="1" x14ac:dyDescent="0.25">
      <c r="B1007" s="432"/>
      <c r="C1007" s="109"/>
      <c r="D1007" s="108"/>
      <c r="E1007" s="109"/>
      <c r="F1007" s="109"/>
      <c r="G1007" s="109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</row>
    <row r="1008" spans="2:52" s="2" customFormat="1" x14ac:dyDescent="0.25">
      <c r="B1008" s="432"/>
      <c r="C1008" s="109"/>
      <c r="D1008" s="108"/>
      <c r="E1008" s="109"/>
      <c r="F1008" s="109"/>
      <c r="G1008" s="109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</row>
    <row r="1009" spans="2:52" s="2" customFormat="1" x14ac:dyDescent="0.25">
      <c r="B1009" s="432"/>
      <c r="C1009" s="109"/>
      <c r="D1009" s="108"/>
      <c r="E1009" s="109"/>
      <c r="F1009" s="109"/>
      <c r="G1009" s="109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</row>
    <row r="1010" spans="2:52" s="2" customFormat="1" x14ac:dyDescent="0.25">
      <c r="B1010" s="432"/>
      <c r="C1010" s="109"/>
      <c r="D1010" s="108"/>
      <c r="E1010" s="109"/>
      <c r="F1010" s="109"/>
      <c r="G1010" s="109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</row>
    <row r="1011" spans="2:52" s="2" customFormat="1" x14ac:dyDescent="0.25">
      <c r="B1011" s="432"/>
      <c r="C1011" s="109"/>
      <c r="D1011" s="108"/>
      <c r="E1011" s="109"/>
      <c r="F1011" s="109"/>
      <c r="G1011" s="109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</row>
    <row r="1012" spans="2:52" s="2" customFormat="1" x14ac:dyDescent="0.25">
      <c r="B1012" s="432"/>
      <c r="C1012" s="109"/>
      <c r="D1012" s="108"/>
      <c r="E1012" s="109"/>
      <c r="F1012" s="109"/>
      <c r="G1012" s="109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</row>
    <row r="1013" spans="2:52" s="2" customFormat="1" x14ac:dyDescent="0.25">
      <c r="B1013" s="432"/>
      <c r="C1013" s="109"/>
      <c r="D1013" s="108"/>
      <c r="E1013" s="109"/>
      <c r="F1013" s="109"/>
      <c r="G1013" s="109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</row>
    <row r="1014" spans="2:52" s="2" customFormat="1" x14ac:dyDescent="0.25">
      <c r="B1014" s="432"/>
      <c r="C1014" s="109"/>
      <c r="D1014" s="108"/>
      <c r="E1014" s="109"/>
      <c r="F1014" s="109"/>
      <c r="G1014" s="109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</row>
    <row r="1015" spans="2:52" s="2" customFormat="1" x14ac:dyDescent="0.25">
      <c r="B1015" s="432"/>
      <c r="C1015" s="109"/>
      <c r="D1015" s="108"/>
      <c r="E1015" s="109"/>
      <c r="F1015" s="109"/>
      <c r="G1015" s="109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</row>
    <row r="1016" spans="2:52" s="2" customFormat="1" x14ac:dyDescent="0.25">
      <c r="B1016" s="432"/>
      <c r="C1016" s="109"/>
      <c r="D1016" s="108"/>
      <c r="E1016" s="109"/>
      <c r="F1016" s="109"/>
      <c r="G1016" s="109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</row>
    <row r="1017" spans="2:52" s="2" customFormat="1" x14ac:dyDescent="0.25">
      <c r="B1017" s="432"/>
      <c r="C1017" s="109"/>
      <c r="D1017" s="108"/>
      <c r="E1017" s="109"/>
      <c r="F1017" s="109"/>
      <c r="G1017" s="109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</row>
    <row r="1018" spans="2:52" s="2" customFormat="1" x14ac:dyDescent="0.25">
      <c r="B1018" s="432"/>
      <c r="C1018" s="109"/>
      <c r="D1018" s="108"/>
      <c r="E1018" s="109"/>
      <c r="F1018" s="109"/>
      <c r="G1018" s="109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</row>
    <row r="1019" spans="2:52" s="2" customFormat="1" x14ac:dyDescent="0.25">
      <c r="B1019" s="432"/>
      <c r="C1019" s="109"/>
      <c r="D1019" s="108"/>
      <c r="E1019" s="109"/>
      <c r="F1019" s="109"/>
      <c r="G1019" s="109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</row>
    <row r="1020" spans="2:52" s="2" customFormat="1" x14ac:dyDescent="0.25">
      <c r="B1020" s="432"/>
      <c r="C1020" s="109"/>
      <c r="D1020" s="108"/>
      <c r="E1020" s="109"/>
      <c r="F1020" s="109"/>
      <c r="G1020" s="109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</row>
    <row r="1021" spans="2:52" s="2" customFormat="1" x14ac:dyDescent="0.25">
      <c r="B1021" s="432"/>
      <c r="C1021" s="109"/>
      <c r="D1021" s="108"/>
      <c r="E1021" s="109"/>
      <c r="F1021" s="109"/>
      <c r="G1021" s="109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</row>
    <row r="1022" spans="2:52" s="2" customFormat="1" x14ac:dyDescent="0.25">
      <c r="B1022" s="432"/>
      <c r="C1022" s="109"/>
      <c r="D1022" s="108"/>
      <c r="E1022" s="109"/>
      <c r="F1022" s="109"/>
      <c r="G1022" s="109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</row>
    <row r="1023" spans="2:52" s="2" customFormat="1" x14ac:dyDescent="0.25">
      <c r="B1023" s="432"/>
      <c r="C1023" s="109"/>
      <c r="D1023" s="108"/>
      <c r="E1023" s="109"/>
      <c r="F1023" s="109"/>
      <c r="G1023" s="109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</row>
    <row r="1024" spans="2:52" s="2" customFormat="1" x14ac:dyDescent="0.25">
      <c r="B1024" s="432"/>
      <c r="C1024" s="109"/>
      <c r="D1024" s="108"/>
      <c r="E1024" s="109"/>
      <c r="F1024" s="109"/>
      <c r="G1024" s="109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</row>
    <row r="1025" spans="2:52" s="2" customFormat="1" x14ac:dyDescent="0.25">
      <c r="B1025" s="432"/>
      <c r="C1025" s="109"/>
      <c r="D1025" s="108"/>
      <c r="E1025" s="109"/>
      <c r="F1025" s="109"/>
      <c r="G1025" s="109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</row>
    <row r="1026" spans="2:52" s="2" customFormat="1" x14ac:dyDescent="0.25">
      <c r="B1026" s="432"/>
      <c r="C1026" s="109"/>
      <c r="D1026" s="108"/>
      <c r="E1026" s="109"/>
      <c r="F1026" s="109"/>
      <c r="G1026" s="109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</row>
    <row r="1027" spans="2:52" s="2" customFormat="1" x14ac:dyDescent="0.25">
      <c r="B1027" s="432"/>
      <c r="C1027" s="109"/>
      <c r="D1027" s="108"/>
      <c r="E1027" s="109"/>
      <c r="F1027" s="109"/>
      <c r="G1027" s="109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</row>
    <row r="1028" spans="2:52" s="2" customFormat="1" x14ac:dyDescent="0.25">
      <c r="B1028" s="432"/>
      <c r="C1028" s="109"/>
      <c r="D1028" s="108"/>
      <c r="E1028" s="109"/>
      <c r="F1028" s="109"/>
      <c r="G1028" s="109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</row>
    <row r="1029" spans="2:52" s="2" customFormat="1" x14ac:dyDescent="0.25">
      <c r="B1029" s="432"/>
      <c r="C1029" s="109"/>
      <c r="D1029" s="108"/>
      <c r="E1029" s="109"/>
      <c r="F1029" s="109"/>
      <c r="G1029" s="109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</row>
    <row r="1030" spans="2:52" s="2" customFormat="1" x14ac:dyDescent="0.25">
      <c r="B1030" s="432"/>
      <c r="C1030" s="109"/>
      <c r="D1030" s="108"/>
      <c r="E1030" s="109"/>
      <c r="F1030" s="109"/>
      <c r="G1030" s="109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</row>
    <row r="1031" spans="2:52" s="2" customFormat="1" x14ac:dyDescent="0.25">
      <c r="B1031" s="432"/>
      <c r="C1031" s="109"/>
      <c r="D1031" s="108"/>
      <c r="E1031" s="109"/>
      <c r="F1031" s="109"/>
      <c r="G1031" s="109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</row>
    <row r="1032" spans="2:52" s="2" customFormat="1" x14ac:dyDescent="0.25">
      <c r="B1032" s="432"/>
      <c r="C1032" s="109"/>
      <c r="D1032" s="108"/>
      <c r="E1032" s="109"/>
      <c r="F1032" s="109"/>
      <c r="G1032" s="109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</row>
    <row r="1033" spans="2:52" s="2" customFormat="1" x14ac:dyDescent="0.25">
      <c r="B1033" s="432"/>
      <c r="C1033" s="109"/>
      <c r="D1033" s="108"/>
      <c r="E1033" s="109"/>
      <c r="F1033" s="109"/>
      <c r="G1033" s="109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</row>
    <row r="1034" spans="2:52" s="2" customFormat="1" x14ac:dyDescent="0.25">
      <c r="B1034" s="432"/>
      <c r="C1034" s="109"/>
      <c r="D1034" s="108"/>
      <c r="E1034" s="109"/>
      <c r="F1034" s="109"/>
      <c r="G1034" s="109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</row>
    <row r="1035" spans="2:52" s="2" customFormat="1" x14ac:dyDescent="0.25">
      <c r="B1035" s="432"/>
      <c r="C1035" s="109"/>
      <c r="D1035" s="108"/>
      <c r="E1035" s="109"/>
      <c r="F1035" s="109"/>
      <c r="G1035" s="109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</row>
    <row r="1036" spans="2:52" s="2" customFormat="1" x14ac:dyDescent="0.25">
      <c r="B1036" s="432"/>
      <c r="C1036" s="109"/>
      <c r="D1036" s="108"/>
      <c r="E1036" s="109"/>
      <c r="F1036" s="109"/>
      <c r="G1036" s="109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</row>
    <row r="1037" spans="2:52" s="2" customFormat="1" x14ac:dyDescent="0.25">
      <c r="B1037" s="432"/>
      <c r="C1037" s="109"/>
      <c r="D1037" s="108"/>
      <c r="E1037" s="109"/>
      <c r="F1037" s="109"/>
      <c r="G1037" s="109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</row>
    <row r="1038" spans="2:52" s="2" customFormat="1" x14ac:dyDescent="0.25">
      <c r="B1038" s="432"/>
      <c r="C1038" s="109"/>
      <c r="D1038" s="108"/>
      <c r="E1038" s="109"/>
      <c r="F1038" s="109"/>
      <c r="G1038" s="109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</row>
    <row r="1039" spans="2:52" s="2" customFormat="1" x14ac:dyDescent="0.25">
      <c r="B1039" s="432"/>
      <c r="C1039" s="109"/>
      <c r="D1039" s="108"/>
      <c r="E1039" s="109"/>
      <c r="F1039" s="109"/>
      <c r="G1039" s="109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</row>
    <row r="1040" spans="2:52" s="2" customFormat="1" x14ac:dyDescent="0.25">
      <c r="B1040" s="432"/>
      <c r="C1040" s="109"/>
      <c r="D1040" s="108"/>
      <c r="E1040" s="109"/>
      <c r="F1040" s="109"/>
      <c r="G1040" s="109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</row>
    <row r="1041" spans="2:52" s="2" customFormat="1" x14ac:dyDescent="0.25">
      <c r="B1041" s="432"/>
      <c r="C1041" s="109"/>
      <c r="D1041" s="108"/>
      <c r="E1041" s="109"/>
      <c r="F1041" s="109"/>
      <c r="G1041" s="109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</row>
    <row r="1042" spans="2:52" s="2" customFormat="1" x14ac:dyDescent="0.25">
      <c r="B1042" s="432"/>
      <c r="C1042" s="109"/>
      <c r="D1042" s="108"/>
      <c r="E1042" s="109"/>
      <c r="F1042" s="109"/>
      <c r="G1042" s="109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</row>
    <row r="1043" spans="2:52" s="2" customFormat="1" x14ac:dyDescent="0.25">
      <c r="B1043" s="432"/>
      <c r="C1043" s="109"/>
      <c r="D1043" s="108"/>
      <c r="E1043" s="109"/>
      <c r="F1043" s="109"/>
      <c r="G1043" s="109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</row>
    <row r="1044" spans="2:52" s="2" customFormat="1" x14ac:dyDescent="0.25">
      <c r="B1044" s="432"/>
      <c r="C1044" s="109"/>
      <c r="D1044" s="108"/>
      <c r="E1044" s="109"/>
      <c r="F1044" s="109"/>
      <c r="G1044" s="109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</row>
    <row r="1045" spans="2:52" s="2" customFormat="1" x14ac:dyDescent="0.25">
      <c r="B1045" s="432"/>
      <c r="C1045" s="109"/>
      <c r="D1045" s="108"/>
      <c r="E1045" s="109"/>
      <c r="F1045" s="109"/>
      <c r="G1045" s="109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</row>
    <row r="1046" spans="2:52" s="2" customFormat="1" x14ac:dyDescent="0.25">
      <c r="B1046" s="432"/>
      <c r="C1046" s="109"/>
      <c r="D1046" s="108"/>
      <c r="E1046" s="109"/>
      <c r="F1046" s="109"/>
      <c r="G1046" s="109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</row>
    <row r="1047" spans="2:52" s="2" customFormat="1" x14ac:dyDescent="0.25">
      <c r="B1047" s="432"/>
      <c r="C1047" s="109"/>
      <c r="D1047" s="108"/>
      <c r="E1047" s="109"/>
      <c r="F1047" s="109"/>
      <c r="G1047" s="109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</row>
    <row r="1048" spans="2:52" s="2" customFormat="1" x14ac:dyDescent="0.25">
      <c r="B1048" s="432"/>
      <c r="C1048" s="109"/>
      <c r="D1048" s="108"/>
      <c r="E1048" s="109"/>
      <c r="F1048" s="109"/>
      <c r="G1048" s="109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</row>
    <row r="1049" spans="2:52" s="2" customFormat="1" x14ac:dyDescent="0.25">
      <c r="B1049" s="432"/>
      <c r="C1049" s="109"/>
      <c r="D1049" s="108"/>
      <c r="E1049" s="109"/>
      <c r="F1049" s="109"/>
      <c r="G1049" s="109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</row>
    <row r="1050" spans="2:52" s="2" customFormat="1" x14ac:dyDescent="0.25">
      <c r="B1050" s="432"/>
      <c r="C1050" s="109"/>
      <c r="D1050" s="108"/>
      <c r="E1050" s="109"/>
      <c r="F1050" s="109"/>
      <c r="G1050" s="109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</row>
    <row r="1051" spans="2:52" s="2" customFormat="1" x14ac:dyDescent="0.25">
      <c r="B1051" s="432"/>
      <c r="C1051" s="109"/>
      <c r="D1051" s="108"/>
      <c r="E1051" s="109"/>
      <c r="F1051" s="109"/>
      <c r="G1051" s="109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</row>
    <row r="1052" spans="2:52" s="2" customFormat="1" x14ac:dyDescent="0.25">
      <c r="B1052" s="432"/>
      <c r="C1052" s="109"/>
      <c r="D1052" s="108"/>
      <c r="E1052" s="109"/>
      <c r="F1052" s="109"/>
      <c r="G1052" s="109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</row>
    <row r="1053" spans="2:52" s="2" customFormat="1" x14ac:dyDescent="0.25">
      <c r="B1053" s="432"/>
      <c r="C1053" s="109"/>
      <c r="D1053" s="108"/>
      <c r="E1053" s="109"/>
      <c r="F1053" s="109"/>
      <c r="G1053" s="109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</row>
    <row r="1054" spans="2:52" s="2" customFormat="1" x14ac:dyDescent="0.25">
      <c r="B1054" s="432"/>
      <c r="C1054" s="109"/>
      <c r="D1054" s="108"/>
      <c r="E1054" s="109"/>
      <c r="F1054" s="109"/>
      <c r="G1054" s="109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</row>
    <row r="1055" spans="2:52" s="2" customFormat="1" x14ac:dyDescent="0.25">
      <c r="B1055" s="432"/>
      <c r="C1055" s="109"/>
      <c r="D1055" s="108"/>
      <c r="E1055" s="109"/>
      <c r="F1055" s="109"/>
      <c r="G1055" s="109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</row>
    <row r="1056" spans="2:52" s="2" customFormat="1" x14ac:dyDescent="0.25">
      <c r="B1056" s="432"/>
      <c r="C1056" s="109"/>
      <c r="D1056" s="108"/>
      <c r="E1056" s="109"/>
      <c r="F1056" s="109"/>
      <c r="G1056" s="109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</row>
    <row r="1057" spans="2:52" s="2" customFormat="1" x14ac:dyDescent="0.25">
      <c r="B1057" s="432"/>
      <c r="C1057" s="109"/>
      <c r="D1057" s="108"/>
      <c r="E1057" s="109"/>
      <c r="F1057" s="109"/>
      <c r="G1057" s="109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</row>
    <row r="1058" spans="2:52" s="2" customFormat="1" x14ac:dyDescent="0.25">
      <c r="B1058" s="432"/>
      <c r="C1058" s="109"/>
      <c r="D1058" s="108"/>
      <c r="E1058" s="109"/>
      <c r="F1058" s="109"/>
      <c r="G1058" s="109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</row>
    <row r="1059" spans="2:52" s="2" customFormat="1" x14ac:dyDescent="0.25">
      <c r="B1059" s="432"/>
      <c r="C1059" s="109"/>
      <c r="D1059" s="108"/>
      <c r="E1059" s="109"/>
      <c r="F1059" s="109"/>
      <c r="G1059" s="109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</row>
    <row r="1060" spans="2:52" s="2" customFormat="1" x14ac:dyDescent="0.25">
      <c r="B1060" s="432"/>
      <c r="C1060" s="109"/>
      <c r="D1060" s="108"/>
      <c r="E1060" s="109"/>
      <c r="F1060" s="109"/>
      <c r="G1060" s="109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</row>
    <row r="1061" spans="2:52" s="2" customFormat="1" x14ac:dyDescent="0.25">
      <c r="B1061" s="432"/>
      <c r="C1061" s="109"/>
      <c r="D1061" s="108"/>
      <c r="E1061" s="109"/>
      <c r="F1061" s="109"/>
      <c r="G1061" s="109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</row>
    <row r="1062" spans="2:52" s="2" customFormat="1" x14ac:dyDescent="0.25">
      <c r="B1062" s="432"/>
      <c r="C1062" s="109"/>
      <c r="D1062" s="108"/>
      <c r="E1062" s="109"/>
      <c r="F1062" s="109"/>
      <c r="G1062" s="109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</row>
    <row r="1063" spans="2:52" s="2" customFormat="1" x14ac:dyDescent="0.25">
      <c r="B1063" s="432"/>
      <c r="C1063" s="109"/>
      <c r="D1063" s="108"/>
      <c r="E1063" s="109"/>
      <c r="F1063" s="109"/>
      <c r="G1063" s="109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</row>
    <row r="1064" spans="2:52" s="2" customFormat="1" x14ac:dyDescent="0.25">
      <c r="B1064" s="432"/>
      <c r="C1064" s="109"/>
      <c r="D1064" s="108"/>
      <c r="E1064" s="109"/>
      <c r="F1064" s="109"/>
      <c r="G1064" s="109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</row>
    <row r="1065" spans="2:52" s="2" customFormat="1" x14ac:dyDescent="0.25">
      <c r="B1065" s="432"/>
      <c r="C1065" s="109"/>
      <c r="D1065" s="108"/>
      <c r="E1065" s="109"/>
      <c r="F1065" s="109"/>
      <c r="G1065" s="109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</row>
    <row r="1066" spans="2:52" s="2" customFormat="1" x14ac:dyDescent="0.25">
      <c r="B1066" s="432"/>
      <c r="C1066" s="109"/>
      <c r="D1066" s="108"/>
      <c r="E1066" s="109"/>
      <c r="F1066" s="109"/>
      <c r="G1066" s="109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</row>
    <row r="1067" spans="2:52" s="2" customFormat="1" x14ac:dyDescent="0.25">
      <c r="B1067" s="432"/>
      <c r="C1067" s="109"/>
      <c r="D1067" s="108"/>
      <c r="E1067" s="109"/>
      <c r="F1067" s="109"/>
      <c r="G1067" s="109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</row>
    <row r="1068" spans="2:52" s="2" customFormat="1" x14ac:dyDescent="0.25">
      <c r="B1068" s="432"/>
      <c r="C1068" s="109"/>
      <c r="D1068" s="108"/>
      <c r="E1068" s="109"/>
      <c r="F1068" s="109"/>
      <c r="G1068" s="109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</row>
    <row r="1069" spans="2:52" s="2" customFormat="1" x14ac:dyDescent="0.25">
      <c r="B1069" s="432"/>
      <c r="C1069" s="109"/>
      <c r="D1069" s="108"/>
      <c r="E1069" s="109"/>
      <c r="F1069" s="109"/>
      <c r="G1069" s="109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</row>
    <row r="1070" spans="2:52" s="2" customFormat="1" x14ac:dyDescent="0.25">
      <c r="B1070" s="432"/>
      <c r="C1070" s="109"/>
      <c r="D1070" s="108"/>
      <c r="E1070" s="109"/>
      <c r="F1070" s="109"/>
      <c r="G1070" s="109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</row>
    <row r="1071" spans="2:52" s="2" customFormat="1" x14ac:dyDescent="0.25">
      <c r="B1071" s="432"/>
      <c r="C1071" s="109"/>
      <c r="D1071" s="108"/>
      <c r="E1071" s="109"/>
      <c r="F1071" s="109"/>
      <c r="G1071" s="109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</row>
    <row r="1072" spans="2:52" s="2" customFormat="1" x14ac:dyDescent="0.25">
      <c r="B1072" s="432"/>
      <c r="C1072" s="109"/>
      <c r="D1072" s="108"/>
      <c r="E1072" s="109"/>
      <c r="F1072" s="109"/>
      <c r="G1072" s="109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</row>
    <row r="1073" spans="2:52" s="2" customFormat="1" x14ac:dyDescent="0.25">
      <c r="B1073" s="432"/>
      <c r="C1073" s="109"/>
      <c r="D1073" s="108"/>
      <c r="E1073" s="109"/>
      <c r="F1073" s="109"/>
      <c r="G1073" s="109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</row>
    <row r="1074" spans="2:52" s="2" customFormat="1" x14ac:dyDescent="0.25">
      <c r="B1074" s="432"/>
      <c r="C1074" s="109"/>
      <c r="D1074" s="108"/>
      <c r="E1074" s="109"/>
      <c r="F1074" s="109"/>
      <c r="G1074" s="109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</row>
    <row r="1075" spans="2:52" s="2" customFormat="1" x14ac:dyDescent="0.25">
      <c r="B1075" s="432"/>
      <c r="C1075" s="109"/>
      <c r="D1075" s="108"/>
      <c r="E1075" s="109"/>
      <c r="F1075" s="109"/>
      <c r="G1075" s="109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</row>
    <row r="1076" spans="2:52" s="2" customFormat="1" x14ac:dyDescent="0.25">
      <c r="B1076" s="432"/>
      <c r="C1076" s="109"/>
      <c r="D1076" s="108"/>
      <c r="E1076" s="109"/>
      <c r="F1076" s="109"/>
      <c r="G1076" s="109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</row>
    <row r="1077" spans="2:52" s="2" customFormat="1" x14ac:dyDescent="0.25">
      <c r="B1077" s="432"/>
      <c r="C1077" s="109"/>
      <c r="D1077" s="108"/>
      <c r="E1077" s="109"/>
      <c r="F1077" s="109"/>
      <c r="G1077" s="109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</row>
    <row r="1078" spans="2:52" s="2" customFormat="1" x14ac:dyDescent="0.25">
      <c r="B1078" s="432"/>
      <c r="C1078" s="109"/>
      <c r="D1078" s="108"/>
      <c r="E1078" s="109"/>
      <c r="F1078" s="109"/>
      <c r="G1078" s="109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</row>
    <row r="1079" spans="2:52" s="2" customFormat="1" x14ac:dyDescent="0.25">
      <c r="B1079" s="432"/>
      <c r="C1079" s="109"/>
      <c r="D1079" s="108"/>
      <c r="E1079" s="109"/>
      <c r="F1079" s="109"/>
      <c r="G1079" s="109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</row>
    <row r="1080" spans="2:52" s="2" customFormat="1" x14ac:dyDescent="0.25">
      <c r="B1080" s="432"/>
      <c r="C1080" s="109"/>
      <c r="D1080" s="108"/>
      <c r="E1080" s="109"/>
      <c r="F1080" s="109"/>
      <c r="G1080" s="109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</row>
    <row r="1081" spans="2:52" s="2" customFormat="1" x14ac:dyDescent="0.25">
      <c r="B1081" s="432"/>
      <c r="C1081" s="109"/>
      <c r="D1081" s="108"/>
      <c r="E1081" s="109"/>
      <c r="F1081" s="109"/>
      <c r="G1081" s="109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</row>
    <row r="1082" spans="2:52" s="2" customFormat="1" x14ac:dyDescent="0.25">
      <c r="B1082" s="432"/>
      <c r="C1082" s="109"/>
      <c r="D1082" s="108"/>
      <c r="E1082" s="109"/>
      <c r="F1082" s="109"/>
      <c r="G1082" s="109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</row>
    <row r="1083" spans="2:52" s="2" customFormat="1" x14ac:dyDescent="0.25">
      <c r="B1083" s="432"/>
      <c r="C1083" s="109"/>
      <c r="D1083" s="108"/>
      <c r="E1083" s="109"/>
      <c r="F1083" s="109"/>
      <c r="G1083" s="109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</row>
    <row r="1084" spans="2:52" s="2" customFormat="1" x14ac:dyDescent="0.25">
      <c r="B1084" s="432"/>
      <c r="C1084" s="109"/>
      <c r="D1084" s="108"/>
      <c r="E1084" s="109"/>
      <c r="F1084" s="109"/>
      <c r="G1084" s="109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</row>
    <row r="1085" spans="2:52" s="2" customFormat="1" x14ac:dyDescent="0.25">
      <c r="B1085" s="432"/>
      <c r="C1085" s="109"/>
      <c r="D1085" s="108"/>
      <c r="E1085" s="109"/>
      <c r="F1085" s="109"/>
      <c r="G1085" s="109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</row>
    <row r="1086" spans="2:52" s="2" customFormat="1" x14ac:dyDescent="0.25">
      <c r="B1086" s="432"/>
      <c r="C1086" s="109"/>
      <c r="D1086" s="108"/>
      <c r="E1086" s="109"/>
      <c r="F1086" s="109"/>
      <c r="G1086" s="109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</row>
    <row r="1087" spans="2:52" s="2" customFormat="1" x14ac:dyDescent="0.25">
      <c r="B1087" s="432"/>
      <c r="C1087" s="109"/>
      <c r="D1087" s="108"/>
      <c r="E1087" s="109"/>
      <c r="F1087" s="109"/>
      <c r="G1087" s="109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</row>
    <row r="1088" spans="2:52" s="2" customFormat="1" x14ac:dyDescent="0.25">
      <c r="B1088" s="432"/>
      <c r="C1088" s="109"/>
      <c r="D1088" s="108"/>
      <c r="E1088" s="109"/>
      <c r="F1088" s="109"/>
      <c r="G1088" s="109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</row>
    <row r="1089" spans="2:52" s="2" customFormat="1" x14ac:dyDescent="0.25">
      <c r="B1089" s="432"/>
      <c r="C1089" s="109"/>
      <c r="D1089" s="108"/>
      <c r="E1089" s="109"/>
      <c r="F1089" s="109"/>
      <c r="G1089" s="109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</row>
    <row r="1090" spans="2:52" s="2" customFormat="1" x14ac:dyDescent="0.25">
      <c r="B1090" s="432"/>
      <c r="C1090" s="109"/>
      <c r="D1090" s="108"/>
      <c r="E1090" s="109"/>
      <c r="F1090" s="109"/>
      <c r="G1090" s="109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</row>
    <row r="1091" spans="2:52" s="2" customFormat="1" x14ac:dyDescent="0.25">
      <c r="B1091" s="432"/>
      <c r="C1091" s="109"/>
      <c r="D1091" s="108"/>
      <c r="E1091" s="109"/>
      <c r="F1091" s="109"/>
      <c r="G1091" s="109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</row>
    <row r="1092" spans="2:52" s="2" customFormat="1" x14ac:dyDescent="0.25">
      <c r="B1092" s="432"/>
      <c r="C1092" s="109"/>
      <c r="D1092" s="108"/>
      <c r="E1092" s="109"/>
      <c r="F1092" s="109"/>
      <c r="G1092" s="109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</row>
    <row r="1093" spans="2:52" s="2" customFormat="1" x14ac:dyDescent="0.25">
      <c r="B1093" s="432"/>
      <c r="C1093" s="109"/>
      <c r="D1093" s="108"/>
      <c r="E1093" s="109"/>
      <c r="F1093" s="109"/>
      <c r="G1093" s="109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</row>
    <row r="1094" spans="2:52" s="2" customFormat="1" x14ac:dyDescent="0.25">
      <c r="B1094" s="432"/>
      <c r="C1094" s="109"/>
      <c r="D1094" s="108"/>
      <c r="E1094" s="109"/>
      <c r="F1094" s="109"/>
      <c r="G1094" s="109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</row>
    <row r="1095" spans="2:52" s="2" customFormat="1" x14ac:dyDescent="0.25">
      <c r="B1095" s="432"/>
      <c r="C1095" s="109"/>
      <c r="D1095" s="108"/>
      <c r="E1095" s="109"/>
      <c r="F1095" s="109"/>
      <c r="G1095" s="109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</row>
    <row r="1096" spans="2:52" s="2" customFormat="1" x14ac:dyDescent="0.25">
      <c r="B1096" s="432"/>
      <c r="C1096" s="109"/>
      <c r="D1096" s="108"/>
      <c r="E1096" s="109"/>
      <c r="F1096" s="109"/>
      <c r="G1096" s="109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</row>
    <row r="1097" spans="2:52" s="2" customFormat="1" x14ac:dyDescent="0.25">
      <c r="B1097" s="432"/>
      <c r="C1097" s="109"/>
      <c r="D1097" s="108"/>
      <c r="E1097" s="109"/>
      <c r="F1097" s="109"/>
      <c r="G1097" s="109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</row>
    <row r="1098" spans="2:52" s="2" customFormat="1" x14ac:dyDescent="0.25">
      <c r="B1098" s="432"/>
      <c r="C1098" s="109"/>
      <c r="D1098" s="108"/>
      <c r="E1098" s="109"/>
      <c r="F1098" s="109"/>
      <c r="G1098" s="109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</row>
    <row r="1099" spans="2:52" s="2" customFormat="1" x14ac:dyDescent="0.25">
      <c r="B1099" s="432"/>
      <c r="C1099" s="109"/>
      <c r="D1099" s="108"/>
      <c r="E1099" s="109"/>
      <c r="F1099" s="109"/>
      <c r="G1099" s="109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</row>
    <row r="1100" spans="2:52" s="2" customFormat="1" x14ac:dyDescent="0.25">
      <c r="B1100" s="432"/>
      <c r="C1100" s="109"/>
      <c r="D1100" s="108"/>
      <c r="E1100" s="109"/>
      <c r="F1100" s="109"/>
      <c r="G1100" s="109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</row>
    <row r="1101" spans="2:52" s="2" customFormat="1" x14ac:dyDescent="0.25">
      <c r="B1101" s="432"/>
      <c r="C1101" s="109"/>
      <c r="D1101" s="108"/>
      <c r="E1101" s="109"/>
      <c r="F1101" s="109"/>
      <c r="G1101" s="109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</row>
    <row r="1102" spans="2:52" s="2" customFormat="1" x14ac:dyDescent="0.25">
      <c r="B1102" s="432"/>
      <c r="C1102" s="109"/>
      <c r="D1102" s="108"/>
      <c r="E1102" s="109"/>
      <c r="F1102" s="109"/>
      <c r="G1102" s="109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</row>
    <row r="1103" spans="2:52" s="2" customFormat="1" x14ac:dyDescent="0.25">
      <c r="B1103" s="432"/>
      <c r="C1103" s="109"/>
      <c r="D1103" s="108"/>
      <c r="E1103" s="109"/>
      <c r="F1103" s="109"/>
      <c r="G1103" s="109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</row>
    <row r="1104" spans="2:52" s="2" customFormat="1" x14ac:dyDescent="0.25">
      <c r="B1104" s="432"/>
      <c r="C1104" s="109"/>
      <c r="D1104" s="108"/>
      <c r="E1104" s="109"/>
      <c r="F1104" s="109"/>
      <c r="G1104" s="109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</row>
    <row r="1105" spans="2:52" s="2" customFormat="1" x14ac:dyDescent="0.25">
      <c r="B1105" s="432"/>
      <c r="C1105" s="109"/>
      <c r="D1105" s="108"/>
      <c r="E1105" s="109"/>
      <c r="F1105" s="109"/>
      <c r="G1105" s="109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</row>
    <row r="1106" spans="2:52" s="2" customFormat="1" x14ac:dyDescent="0.25">
      <c r="B1106" s="432"/>
      <c r="C1106" s="109"/>
      <c r="D1106" s="108"/>
      <c r="E1106" s="109"/>
      <c r="F1106" s="109"/>
      <c r="G1106" s="109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</row>
    <row r="1107" spans="2:52" s="2" customFormat="1" x14ac:dyDescent="0.25">
      <c r="B1107" s="432"/>
      <c r="C1107" s="109"/>
      <c r="D1107" s="108"/>
      <c r="E1107" s="109"/>
      <c r="F1107" s="109"/>
      <c r="G1107" s="109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</row>
    <row r="1108" spans="2:52" s="2" customFormat="1" x14ac:dyDescent="0.25">
      <c r="B1108" s="432"/>
      <c r="C1108" s="109"/>
      <c r="D1108" s="108"/>
      <c r="E1108" s="109"/>
      <c r="F1108" s="109"/>
      <c r="G1108" s="109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</row>
    <row r="1109" spans="2:52" s="2" customFormat="1" x14ac:dyDescent="0.25">
      <c r="B1109" s="432"/>
      <c r="C1109" s="109"/>
      <c r="D1109" s="108"/>
      <c r="E1109" s="109"/>
      <c r="F1109" s="109"/>
      <c r="G1109" s="109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</row>
    <row r="1110" spans="2:52" s="2" customFormat="1" x14ac:dyDescent="0.25">
      <c r="B1110" s="432"/>
      <c r="C1110" s="109"/>
      <c r="D1110" s="108"/>
      <c r="E1110" s="109"/>
      <c r="F1110" s="109"/>
      <c r="G1110" s="109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</row>
    <row r="1111" spans="2:52" s="2" customFormat="1" x14ac:dyDescent="0.25">
      <c r="B1111" s="432"/>
      <c r="C1111" s="109"/>
      <c r="D1111" s="108"/>
      <c r="E1111" s="109"/>
      <c r="F1111" s="109"/>
      <c r="G1111" s="109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</row>
    <row r="1112" spans="2:52" s="2" customFormat="1" x14ac:dyDescent="0.25">
      <c r="B1112" s="432"/>
      <c r="C1112" s="109"/>
      <c r="D1112" s="108"/>
      <c r="E1112" s="109"/>
      <c r="F1112" s="109"/>
      <c r="G1112" s="109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</row>
    <row r="1113" spans="2:52" s="2" customFormat="1" x14ac:dyDescent="0.25">
      <c r="B1113" s="432"/>
      <c r="C1113" s="109"/>
      <c r="D1113" s="108"/>
      <c r="E1113" s="109"/>
      <c r="F1113" s="109"/>
      <c r="G1113" s="109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</row>
    <row r="1114" spans="2:52" s="2" customFormat="1" x14ac:dyDescent="0.25">
      <c r="B1114" s="432"/>
      <c r="C1114" s="109"/>
      <c r="D1114" s="108"/>
      <c r="E1114" s="109"/>
      <c r="F1114" s="109"/>
      <c r="G1114" s="109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</row>
    <row r="1115" spans="2:52" s="2" customFormat="1" x14ac:dyDescent="0.25">
      <c r="B1115" s="432"/>
      <c r="C1115" s="109"/>
      <c r="D1115" s="108"/>
      <c r="E1115" s="109"/>
      <c r="F1115" s="109"/>
      <c r="G1115" s="109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</row>
    <row r="1116" spans="2:52" s="2" customFormat="1" x14ac:dyDescent="0.25">
      <c r="B1116" s="432"/>
      <c r="C1116" s="109"/>
      <c r="D1116" s="108"/>
      <c r="E1116" s="109"/>
      <c r="F1116" s="109"/>
      <c r="G1116" s="109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</row>
    <row r="1117" spans="2:52" s="2" customFormat="1" x14ac:dyDescent="0.25">
      <c r="B1117" s="432"/>
      <c r="C1117" s="109"/>
      <c r="D1117" s="108"/>
      <c r="E1117" s="109"/>
      <c r="F1117" s="109"/>
      <c r="G1117" s="109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</row>
    <row r="1118" spans="2:52" s="2" customFormat="1" x14ac:dyDescent="0.25">
      <c r="B1118" s="432"/>
      <c r="C1118" s="109"/>
      <c r="D1118" s="108"/>
      <c r="E1118" s="109"/>
      <c r="F1118" s="109"/>
      <c r="G1118" s="109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</row>
    <row r="1119" spans="2:52" s="2" customFormat="1" x14ac:dyDescent="0.25">
      <c r="B1119" s="432"/>
      <c r="C1119" s="109"/>
      <c r="D1119" s="108"/>
      <c r="E1119" s="109"/>
      <c r="F1119" s="109"/>
      <c r="G1119" s="109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</row>
    <row r="1120" spans="2:52" s="2" customFormat="1" x14ac:dyDescent="0.25">
      <c r="B1120" s="432"/>
      <c r="C1120" s="109"/>
      <c r="D1120" s="108"/>
      <c r="E1120" s="109"/>
      <c r="F1120" s="109"/>
      <c r="G1120" s="109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</row>
    <row r="1121" spans="2:52" s="2" customFormat="1" x14ac:dyDescent="0.25">
      <c r="B1121" s="432"/>
      <c r="C1121" s="109"/>
      <c r="D1121" s="108"/>
      <c r="E1121" s="109"/>
      <c r="F1121" s="109"/>
      <c r="G1121" s="109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</row>
    <row r="1122" spans="2:52" s="2" customFormat="1" x14ac:dyDescent="0.25">
      <c r="B1122" s="432"/>
      <c r="C1122" s="109"/>
      <c r="D1122" s="108"/>
      <c r="E1122" s="109"/>
      <c r="F1122" s="109"/>
      <c r="G1122" s="109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</row>
    <row r="1123" spans="2:52" s="2" customFormat="1" x14ac:dyDescent="0.25">
      <c r="B1123" s="432"/>
      <c r="C1123" s="109"/>
      <c r="D1123" s="108"/>
      <c r="E1123" s="109"/>
      <c r="F1123" s="109"/>
      <c r="G1123" s="109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</row>
    <row r="1124" spans="2:52" s="2" customFormat="1" x14ac:dyDescent="0.25">
      <c r="B1124" s="432"/>
      <c r="C1124" s="109"/>
      <c r="D1124" s="108"/>
      <c r="E1124" s="109"/>
      <c r="F1124" s="109"/>
      <c r="G1124" s="109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</row>
    <row r="1125" spans="2:52" s="2" customFormat="1" x14ac:dyDescent="0.25">
      <c r="B1125" s="432"/>
      <c r="C1125" s="109"/>
      <c r="D1125" s="108"/>
      <c r="E1125" s="109"/>
      <c r="F1125" s="109"/>
      <c r="G1125" s="109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</row>
    <row r="1126" spans="2:52" s="2" customFormat="1" x14ac:dyDescent="0.25">
      <c r="B1126" s="432"/>
      <c r="C1126" s="109"/>
      <c r="D1126" s="108"/>
      <c r="E1126" s="109"/>
      <c r="F1126" s="109"/>
      <c r="G1126" s="109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</row>
    <row r="1127" spans="2:52" s="2" customFormat="1" x14ac:dyDescent="0.25">
      <c r="B1127" s="432"/>
      <c r="C1127" s="109"/>
      <c r="D1127" s="108"/>
      <c r="E1127" s="109"/>
      <c r="F1127" s="109"/>
      <c r="G1127" s="109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</row>
    <row r="1128" spans="2:52" s="2" customFormat="1" x14ac:dyDescent="0.25">
      <c r="B1128" s="432"/>
      <c r="C1128" s="109"/>
      <c r="D1128" s="108"/>
      <c r="E1128" s="109"/>
      <c r="F1128" s="109"/>
      <c r="G1128" s="109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</row>
    <row r="1129" spans="2:52" s="2" customFormat="1" x14ac:dyDescent="0.25">
      <c r="B1129" s="432"/>
      <c r="C1129" s="109"/>
      <c r="D1129" s="108"/>
      <c r="E1129" s="109"/>
      <c r="F1129" s="109"/>
      <c r="G1129" s="109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</row>
    <row r="1130" spans="2:52" s="2" customFormat="1" x14ac:dyDescent="0.25">
      <c r="B1130" s="432"/>
      <c r="C1130" s="109"/>
      <c r="D1130" s="108"/>
      <c r="E1130" s="109"/>
      <c r="F1130" s="109"/>
      <c r="G1130" s="109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</row>
    <row r="1131" spans="2:52" s="2" customFormat="1" x14ac:dyDescent="0.25">
      <c r="B1131" s="432"/>
      <c r="C1131" s="109"/>
      <c r="D1131" s="108"/>
      <c r="E1131" s="109"/>
      <c r="F1131" s="109"/>
      <c r="G1131" s="109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</row>
    <row r="1132" spans="2:52" s="2" customFormat="1" x14ac:dyDescent="0.25">
      <c r="B1132" s="432"/>
      <c r="C1132" s="109"/>
      <c r="D1132" s="108"/>
      <c r="E1132" s="109"/>
      <c r="F1132" s="109"/>
      <c r="G1132" s="109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</row>
    <row r="1133" spans="2:52" s="2" customFormat="1" x14ac:dyDescent="0.25">
      <c r="B1133" s="432"/>
      <c r="C1133" s="109"/>
      <c r="D1133" s="108"/>
      <c r="E1133" s="109"/>
      <c r="F1133" s="109"/>
      <c r="G1133" s="109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</row>
    <row r="1134" spans="2:52" s="2" customFormat="1" x14ac:dyDescent="0.25">
      <c r="B1134" s="432"/>
      <c r="C1134" s="109"/>
      <c r="D1134" s="108"/>
      <c r="E1134" s="109"/>
      <c r="F1134" s="109"/>
      <c r="G1134" s="109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</row>
    <row r="1135" spans="2:52" s="2" customFormat="1" x14ac:dyDescent="0.25">
      <c r="B1135" s="432"/>
      <c r="C1135" s="109"/>
      <c r="D1135" s="108"/>
      <c r="E1135" s="109"/>
      <c r="F1135" s="109"/>
      <c r="G1135" s="109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</row>
    <row r="1136" spans="2:52" s="2" customFormat="1" x14ac:dyDescent="0.25">
      <c r="B1136" s="432"/>
      <c r="C1136" s="109"/>
      <c r="D1136" s="108"/>
      <c r="E1136" s="109"/>
      <c r="F1136" s="109"/>
      <c r="G1136" s="109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</row>
    <row r="1137" spans="2:52" s="2" customFormat="1" x14ac:dyDescent="0.25">
      <c r="B1137" s="432"/>
      <c r="C1137" s="109"/>
      <c r="D1137" s="108"/>
      <c r="E1137" s="109"/>
      <c r="F1137" s="109"/>
      <c r="G1137" s="109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</row>
    <row r="1138" spans="2:52" s="2" customFormat="1" x14ac:dyDescent="0.25">
      <c r="B1138" s="432"/>
      <c r="C1138" s="109"/>
      <c r="D1138" s="108"/>
      <c r="E1138" s="109"/>
      <c r="F1138" s="109"/>
      <c r="G1138" s="109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</row>
    <row r="1139" spans="2:52" s="2" customFormat="1" x14ac:dyDescent="0.25">
      <c r="B1139" s="432"/>
      <c r="C1139" s="109"/>
      <c r="D1139" s="108"/>
      <c r="E1139" s="109"/>
      <c r="F1139" s="109"/>
      <c r="G1139" s="109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</row>
    <row r="1140" spans="2:52" s="2" customFormat="1" x14ac:dyDescent="0.25">
      <c r="B1140" s="432"/>
      <c r="C1140" s="109"/>
      <c r="D1140" s="108"/>
      <c r="E1140" s="109"/>
      <c r="F1140" s="109"/>
      <c r="G1140" s="109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</row>
    <row r="1141" spans="2:52" s="2" customFormat="1" x14ac:dyDescent="0.25">
      <c r="B1141" s="432"/>
      <c r="C1141" s="109"/>
      <c r="D1141" s="108"/>
      <c r="E1141" s="109"/>
      <c r="F1141" s="109"/>
      <c r="G1141" s="109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</row>
    <row r="1142" spans="2:52" s="2" customFormat="1" x14ac:dyDescent="0.25">
      <c r="B1142" s="432"/>
      <c r="C1142" s="109"/>
      <c r="D1142" s="108"/>
      <c r="E1142" s="109"/>
      <c r="F1142" s="109"/>
      <c r="G1142" s="109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</row>
    <row r="1143" spans="2:52" s="2" customFormat="1" x14ac:dyDescent="0.25">
      <c r="B1143" s="432"/>
      <c r="C1143" s="109"/>
      <c r="D1143" s="108"/>
      <c r="E1143" s="109"/>
      <c r="F1143" s="109"/>
      <c r="G1143" s="109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</row>
    <row r="1144" spans="2:52" s="2" customFormat="1" x14ac:dyDescent="0.25">
      <c r="B1144" s="432"/>
      <c r="C1144" s="109"/>
      <c r="D1144" s="108"/>
      <c r="E1144" s="109"/>
      <c r="F1144" s="109"/>
      <c r="G1144" s="109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</row>
    <row r="1145" spans="2:52" s="2" customFormat="1" x14ac:dyDescent="0.25">
      <c r="B1145" s="432"/>
      <c r="C1145" s="109"/>
      <c r="D1145" s="108"/>
      <c r="E1145" s="109"/>
      <c r="F1145" s="109"/>
      <c r="G1145" s="109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</row>
    <row r="1146" spans="2:52" s="2" customFormat="1" x14ac:dyDescent="0.25">
      <c r="B1146" s="432"/>
      <c r="C1146" s="109"/>
      <c r="D1146" s="108"/>
      <c r="E1146" s="109"/>
      <c r="F1146" s="109"/>
      <c r="G1146" s="109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</row>
    <row r="1147" spans="2:52" s="2" customFormat="1" x14ac:dyDescent="0.25">
      <c r="B1147" s="432"/>
      <c r="C1147" s="109"/>
      <c r="D1147" s="108"/>
      <c r="E1147" s="109"/>
      <c r="F1147" s="109"/>
      <c r="G1147" s="109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</row>
    <row r="1148" spans="2:52" s="2" customFormat="1" x14ac:dyDescent="0.25">
      <c r="B1148" s="432"/>
      <c r="C1148" s="109"/>
      <c r="D1148" s="108"/>
      <c r="E1148" s="109"/>
      <c r="F1148" s="109"/>
      <c r="G1148" s="109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</row>
    <row r="1149" spans="2:52" s="2" customFormat="1" x14ac:dyDescent="0.25">
      <c r="B1149" s="432"/>
      <c r="C1149" s="109"/>
      <c r="D1149" s="108"/>
      <c r="E1149" s="109"/>
      <c r="F1149" s="109"/>
      <c r="G1149" s="109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</row>
    <row r="1150" spans="2:52" s="2" customFormat="1" x14ac:dyDescent="0.25">
      <c r="B1150" s="432"/>
      <c r="C1150" s="109"/>
      <c r="D1150" s="108"/>
      <c r="E1150" s="109"/>
      <c r="F1150" s="109"/>
      <c r="G1150" s="109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</row>
    <row r="1151" spans="2:52" s="2" customFormat="1" x14ac:dyDescent="0.25">
      <c r="B1151" s="432"/>
      <c r="C1151" s="109"/>
      <c r="D1151" s="108"/>
      <c r="E1151" s="109"/>
      <c r="F1151" s="109"/>
      <c r="G1151" s="109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</row>
    <row r="1152" spans="2:52" s="2" customFormat="1" x14ac:dyDescent="0.25">
      <c r="B1152" s="432"/>
      <c r="C1152" s="109"/>
      <c r="D1152" s="108"/>
      <c r="E1152" s="109"/>
      <c r="F1152" s="109"/>
      <c r="G1152" s="109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</row>
    <row r="1153" spans="2:52" s="2" customFormat="1" x14ac:dyDescent="0.25">
      <c r="B1153" s="432"/>
      <c r="C1153" s="109"/>
      <c r="D1153" s="108"/>
      <c r="E1153" s="109"/>
      <c r="F1153" s="109"/>
      <c r="G1153" s="109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</row>
    <row r="1154" spans="2:52" s="2" customFormat="1" x14ac:dyDescent="0.25">
      <c r="B1154" s="432"/>
      <c r="C1154" s="109"/>
      <c r="D1154" s="108"/>
      <c r="E1154" s="109"/>
      <c r="F1154" s="109"/>
      <c r="G1154" s="109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</row>
    <row r="1155" spans="2:52" s="2" customFormat="1" x14ac:dyDescent="0.25">
      <c r="B1155" s="432"/>
      <c r="C1155" s="109"/>
      <c r="D1155" s="108"/>
      <c r="E1155" s="109"/>
      <c r="F1155" s="109"/>
      <c r="G1155" s="109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</row>
    <row r="1156" spans="2:52" s="2" customFormat="1" x14ac:dyDescent="0.25">
      <c r="B1156" s="432"/>
      <c r="C1156" s="109"/>
      <c r="D1156" s="108"/>
      <c r="E1156" s="109"/>
      <c r="F1156" s="109"/>
      <c r="G1156" s="109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</row>
    <row r="1157" spans="2:52" s="2" customFormat="1" x14ac:dyDescent="0.25">
      <c r="B1157" s="432"/>
      <c r="C1157" s="109"/>
      <c r="D1157" s="108"/>
      <c r="E1157" s="109"/>
      <c r="F1157" s="109"/>
      <c r="G1157" s="109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</row>
    <row r="1158" spans="2:52" s="2" customFormat="1" x14ac:dyDescent="0.25">
      <c r="B1158" s="432"/>
      <c r="C1158" s="109"/>
      <c r="D1158" s="108"/>
      <c r="E1158" s="109"/>
      <c r="F1158" s="109"/>
      <c r="G1158" s="109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</row>
    <row r="1159" spans="2:52" s="2" customFormat="1" x14ac:dyDescent="0.25">
      <c r="B1159" s="432"/>
      <c r="C1159" s="109"/>
      <c r="D1159" s="108"/>
      <c r="E1159" s="109"/>
      <c r="F1159" s="109"/>
      <c r="G1159" s="109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</row>
    <row r="1160" spans="2:52" s="2" customFormat="1" x14ac:dyDescent="0.25">
      <c r="B1160" s="432"/>
      <c r="C1160" s="109"/>
      <c r="D1160" s="108"/>
      <c r="E1160" s="109"/>
      <c r="F1160" s="109"/>
      <c r="G1160" s="109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</row>
    <row r="1161" spans="2:52" s="2" customFormat="1" x14ac:dyDescent="0.25">
      <c r="B1161" s="432"/>
      <c r="C1161" s="109"/>
      <c r="D1161" s="108"/>
      <c r="E1161" s="109"/>
      <c r="F1161" s="109"/>
      <c r="G1161" s="109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</row>
    <row r="1162" spans="2:52" s="2" customFormat="1" x14ac:dyDescent="0.25">
      <c r="B1162" s="432"/>
      <c r="C1162" s="109"/>
      <c r="D1162" s="108"/>
      <c r="E1162" s="109"/>
      <c r="F1162" s="109"/>
      <c r="G1162" s="109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</row>
    <row r="1163" spans="2:52" s="2" customFormat="1" x14ac:dyDescent="0.25">
      <c r="B1163" s="432"/>
      <c r="C1163" s="109"/>
      <c r="D1163" s="108"/>
      <c r="E1163" s="109"/>
      <c r="F1163" s="109"/>
      <c r="G1163" s="109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</row>
    <row r="1164" spans="2:52" s="2" customFormat="1" x14ac:dyDescent="0.25">
      <c r="B1164" s="432"/>
      <c r="C1164" s="109"/>
      <c r="D1164" s="108"/>
      <c r="E1164" s="109"/>
      <c r="F1164" s="109"/>
      <c r="G1164" s="109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</row>
    <row r="1165" spans="2:52" s="2" customFormat="1" x14ac:dyDescent="0.25">
      <c r="B1165" s="432"/>
      <c r="C1165" s="109"/>
      <c r="D1165" s="108"/>
      <c r="E1165" s="109"/>
      <c r="F1165" s="109"/>
      <c r="G1165" s="109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</row>
    <row r="1166" spans="2:52" s="2" customFormat="1" x14ac:dyDescent="0.25">
      <c r="B1166" s="432"/>
      <c r="C1166" s="109"/>
      <c r="D1166" s="108"/>
      <c r="E1166" s="109"/>
      <c r="F1166" s="109"/>
      <c r="G1166" s="109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</row>
    <row r="1167" spans="2:52" s="2" customFormat="1" x14ac:dyDescent="0.25">
      <c r="B1167" s="432"/>
      <c r="C1167" s="109"/>
      <c r="D1167" s="108"/>
      <c r="E1167" s="109"/>
      <c r="F1167" s="109"/>
      <c r="G1167" s="109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</row>
    <row r="1168" spans="2:52" s="2" customFormat="1" x14ac:dyDescent="0.25">
      <c r="B1168" s="432"/>
      <c r="C1168" s="109"/>
      <c r="D1168" s="108"/>
      <c r="E1168" s="109"/>
      <c r="F1168" s="109"/>
      <c r="G1168" s="109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</row>
    <row r="1169" spans="2:52" s="2" customFormat="1" x14ac:dyDescent="0.25">
      <c r="B1169" s="432"/>
      <c r="C1169" s="109"/>
      <c r="D1169" s="108"/>
      <c r="E1169" s="109"/>
      <c r="F1169" s="109"/>
      <c r="G1169" s="109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</row>
    <row r="1170" spans="2:52" s="2" customFormat="1" x14ac:dyDescent="0.25">
      <c r="B1170" s="432"/>
      <c r="C1170" s="109"/>
      <c r="D1170" s="108"/>
      <c r="E1170" s="109"/>
      <c r="F1170" s="109"/>
      <c r="G1170" s="109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</row>
    <row r="1171" spans="2:52" s="2" customFormat="1" x14ac:dyDescent="0.25">
      <c r="B1171" s="432"/>
      <c r="C1171" s="109"/>
      <c r="D1171" s="108"/>
      <c r="E1171" s="109"/>
      <c r="F1171" s="109"/>
      <c r="G1171" s="109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</row>
    <row r="1172" spans="2:52" s="2" customFormat="1" x14ac:dyDescent="0.25">
      <c r="B1172" s="432"/>
      <c r="C1172" s="109"/>
      <c r="D1172" s="108"/>
      <c r="E1172" s="109"/>
      <c r="F1172" s="109"/>
      <c r="G1172" s="109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</row>
    <row r="1173" spans="2:52" s="2" customFormat="1" x14ac:dyDescent="0.25">
      <c r="B1173" s="432"/>
      <c r="C1173" s="109"/>
      <c r="D1173" s="108"/>
      <c r="E1173" s="109"/>
      <c r="F1173" s="109"/>
      <c r="G1173" s="109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</row>
    <row r="1174" spans="2:52" s="2" customFormat="1" x14ac:dyDescent="0.25">
      <c r="B1174" s="432"/>
      <c r="C1174" s="109"/>
      <c r="D1174" s="108"/>
      <c r="E1174" s="109"/>
      <c r="F1174" s="109"/>
      <c r="G1174" s="109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</row>
    <row r="1175" spans="2:52" s="2" customFormat="1" x14ac:dyDescent="0.25">
      <c r="B1175" s="432"/>
      <c r="C1175" s="109"/>
      <c r="D1175" s="108"/>
      <c r="E1175" s="109"/>
      <c r="F1175" s="109"/>
      <c r="G1175" s="109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</row>
    <row r="1176" spans="2:52" s="2" customFormat="1" x14ac:dyDescent="0.25">
      <c r="B1176" s="432"/>
      <c r="C1176" s="109"/>
      <c r="D1176" s="108"/>
      <c r="E1176" s="109"/>
      <c r="F1176" s="109"/>
      <c r="G1176" s="109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</row>
    <row r="1177" spans="2:52" s="2" customFormat="1" x14ac:dyDescent="0.25">
      <c r="B1177" s="432"/>
      <c r="C1177" s="109"/>
      <c r="D1177" s="108"/>
      <c r="E1177" s="109"/>
      <c r="F1177" s="109"/>
      <c r="G1177" s="109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</row>
    <row r="1178" spans="2:52" s="2" customFormat="1" x14ac:dyDescent="0.25">
      <c r="B1178" s="432"/>
      <c r="C1178" s="109"/>
      <c r="D1178" s="108"/>
      <c r="E1178" s="109"/>
      <c r="F1178" s="109"/>
      <c r="G1178" s="109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</row>
    <row r="1179" spans="2:52" s="2" customFormat="1" x14ac:dyDescent="0.25">
      <c r="B1179" s="432"/>
      <c r="C1179" s="109"/>
      <c r="D1179" s="108"/>
      <c r="E1179" s="109"/>
      <c r="F1179" s="109"/>
      <c r="G1179" s="109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</row>
    <row r="1180" spans="2:52" s="2" customFormat="1" x14ac:dyDescent="0.25">
      <c r="B1180" s="432"/>
      <c r="C1180" s="109"/>
      <c r="D1180" s="108"/>
      <c r="E1180" s="109"/>
      <c r="F1180" s="109"/>
      <c r="G1180" s="109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</row>
    <row r="1181" spans="2:52" s="2" customFormat="1" x14ac:dyDescent="0.25">
      <c r="B1181" s="432"/>
      <c r="C1181" s="109"/>
      <c r="D1181" s="108"/>
      <c r="E1181" s="109"/>
      <c r="F1181" s="109"/>
      <c r="G1181" s="109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</row>
    <row r="1182" spans="2:52" s="2" customFormat="1" x14ac:dyDescent="0.25">
      <c r="B1182" s="432"/>
      <c r="C1182" s="109"/>
      <c r="D1182" s="108"/>
      <c r="E1182" s="109"/>
      <c r="F1182" s="109"/>
      <c r="G1182" s="109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</row>
    <row r="1183" spans="2:52" s="2" customFormat="1" x14ac:dyDescent="0.25">
      <c r="B1183" s="432"/>
      <c r="C1183" s="109"/>
      <c r="D1183" s="108"/>
      <c r="E1183" s="109"/>
      <c r="F1183" s="109"/>
      <c r="G1183" s="109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</row>
    <row r="1184" spans="2:52" s="2" customFormat="1" x14ac:dyDescent="0.25">
      <c r="B1184" s="432"/>
      <c r="C1184" s="109"/>
      <c r="D1184" s="108"/>
      <c r="E1184" s="109"/>
      <c r="F1184" s="109"/>
      <c r="G1184" s="109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</row>
    <row r="1185" spans="2:52" s="2" customFormat="1" x14ac:dyDescent="0.25">
      <c r="B1185" s="432"/>
      <c r="C1185" s="109"/>
      <c r="D1185" s="108"/>
      <c r="E1185" s="109"/>
      <c r="F1185" s="109"/>
      <c r="G1185" s="109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</row>
    <row r="1186" spans="2:52" s="2" customFormat="1" x14ac:dyDescent="0.25">
      <c r="B1186" s="432"/>
      <c r="C1186" s="109"/>
      <c r="D1186" s="108"/>
      <c r="E1186" s="109"/>
      <c r="F1186" s="109"/>
      <c r="G1186" s="109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</row>
    <row r="1187" spans="2:52" s="2" customFormat="1" x14ac:dyDescent="0.25">
      <c r="B1187" s="432"/>
      <c r="C1187" s="109"/>
      <c r="D1187" s="108"/>
      <c r="E1187" s="109"/>
      <c r="F1187" s="109"/>
      <c r="G1187" s="109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</row>
    <row r="1188" spans="2:52" s="2" customFormat="1" x14ac:dyDescent="0.25">
      <c r="B1188" s="432"/>
      <c r="C1188" s="109"/>
      <c r="D1188" s="108"/>
      <c r="E1188" s="109"/>
      <c r="F1188" s="109"/>
      <c r="G1188" s="109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</row>
    <row r="1189" spans="2:52" s="2" customFormat="1" x14ac:dyDescent="0.25">
      <c r="B1189" s="432"/>
      <c r="C1189" s="109"/>
      <c r="D1189" s="108"/>
      <c r="E1189" s="109"/>
      <c r="F1189" s="109"/>
      <c r="G1189" s="109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</row>
    <row r="1190" spans="2:52" s="2" customFormat="1" x14ac:dyDescent="0.25">
      <c r="B1190" s="432"/>
      <c r="C1190" s="109"/>
      <c r="D1190" s="108"/>
      <c r="E1190" s="109"/>
      <c r="F1190" s="109"/>
      <c r="G1190" s="109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</row>
    <row r="1191" spans="2:52" s="2" customFormat="1" x14ac:dyDescent="0.25">
      <c r="B1191" s="432"/>
      <c r="C1191" s="109"/>
      <c r="D1191" s="108"/>
      <c r="E1191" s="109"/>
      <c r="F1191" s="109"/>
      <c r="G1191" s="109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</row>
    <row r="1192" spans="2:52" s="2" customFormat="1" x14ac:dyDescent="0.25">
      <c r="B1192" s="432"/>
      <c r="C1192" s="109"/>
      <c r="D1192" s="108"/>
      <c r="E1192" s="109"/>
      <c r="F1192" s="109"/>
      <c r="G1192" s="109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</row>
    <row r="1193" spans="2:52" s="2" customFormat="1" x14ac:dyDescent="0.25">
      <c r="B1193" s="432"/>
      <c r="C1193" s="109"/>
      <c r="D1193" s="108"/>
      <c r="E1193" s="109"/>
      <c r="F1193" s="109"/>
      <c r="G1193" s="109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</row>
    <row r="1194" spans="2:52" s="2" customFormat="1" x14ac:dyDescent="0.25">
      <c r="B1194" s="432"/>
      <c r="C1194" s="109"/>
      <c r="D1194" s="108"/>
      <c r="E1194" s="109"/>
      <c r="F1194" s="109"/>
      <c r="G1194" s="109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</row>
    <row r="1195" spans="2:52" s="2" customFormat="1" x14ac:dyDescent="0.25">
      <c r="B1195" s="432"/>
      <c r="C1195" s="109"/>
      <c r="D1195" s="108"/>
      <c r="E1195" s="109"/>
      <c r="F1195" s="109"/>
      <c r="G1195" s="109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</row>
    <row r="1196" spans="2:52" s="2" customFormat="1" x14ac:dyDescent="0.25">
      <c r="B1196" s="432"/>
      <c r="C1196" s="109"/>
      <c r="D1196" s="108"/>
      <c r="E1196" s="109"/>
      <c r="F1196" s="109"/>
      <c r="G1196" s="109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</row>
    <row r="1197" spans="2:52" s="2" customFormat="1" x14ac:dyDescent="0.25">
      <c r="B1197" s="432"/>
      <c r="C1197" s="109"/>
      <c r="D1197" s="108"/>
      <c r="E1197" s="109"/>
      <c r="F1197" s="109"/>
      <c r="G1197" s="109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</row>
    <row r="1198" spans="2:52" s="2" customFormat="1" x14ac:dyDescent="0.25">
      <c r="B1198" s="432"/>
      <c r="C1198" s="109"/>
      <c r="D1198" s="108"/>
      <c r="E1198" s="109"/>
      <c r="F1198" s="109"/>
      <c r="G1198" s="109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</row>
    <row r="1199" spans="2:52" s="2" customFormat="1" x14ac:dyDescent="0.25">
      <c r="B1199" s="432"/>
      <c r="C1199" s="109"/>
      <c r="D1199" s="108"/>
      <c r="E1199" s="109"/>
      <c r="F1199" s="109"/>
      <c r="G1199" s="109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</row>
    <row r="1200" spans="2:52" s="2" customFormat="1" x14ac:dyDescent="0.25">
      <c r="B1200" s="432"/>
      <c r="C1200" s="109"/>
      <c r="D1200" s="108"/>
      <c r="E1200" s="109"/>
      <c r="F1200" s="109"/>
      <c r="G1200" s="109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</row>
    <row r="1201" spans="2:52" s="2" customFormat="1" x14ac:dyDescent="0.25">
      <c r="B1201" s="432"/>
      <c r="C1201" s="109"/>
      <c r="D1201" s="108"/>
      <c r="E1201" s="109"/>
      <c r="F1201" s="109"/>
      <c r="G1201" s="109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</row>
    <row r="1202" spans="2:52" s="2" customFormat="1" x14ac:dyDescent="0.25">
      <c r="B1202" s="432"/>
      <c r="C1202" s="109"/>
      <c r="D1202" s="108"/>
      <c r="E1202" s="109"/>
      <c r="F1202" s="109"/>
      <c r="G1202" s="109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</row>
    <row r="1203" spans="2:52" s="2" customFormat="1" x14ac:dyDescent="0.25">
      <c r="B1203" s="432"/>
      <c r="C1203" s="109"/>
      <c r="D1203" s="108"/>
      <c r="E1203" s="109"/>
      <c r="F1203" s="109"/>
      <c r="G1203" s="109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</row>
    <row r="1204" spans="2:52" s="2" customFormat="1" x14ac:dyDescent="0.25">
      <c r="B1204" s="432"/>
      <c r="C1204" s="109"/>
      <c r="D1204" s="108"/>
      <c r="E1204" s="109"/>
      <c r="F1204" s="109"/>
      <c r="G1204" s="109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</row>
    <row r="1205" spans="2:52" s="2" customFormat="1" x14ac:dyDescent="0.25">
      <c r="B1205" s="432"/>
      <c r="C1205" s="109"/>
      <c r="D1205" s="108"/>
      <c r="E1205" s="109"/>
      <c r="F1205" s="109"/>
      <c r="G1205" s="109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</row>
    <row r="1206" spans="2:52" s="2" customFormat="1" x14ac:dyDescent="0.25">
      <c r="B1206" s="432"/>
      <c r="C1206" s="109"/>
      <c r="D1206" s="108"/>
      <c r="E1206" s="109"/>
      <c r="F1206" s="109"/>
      <c r="G1206" s="109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</row>
    <row r="1207" spans="2:52" s="2" customFormat="1" x14ac:dyDescent="0.25">
      <c r="B1207" s="432"/>
      <c r="C1207" s="109"/>
      <c r="D1207" s="108"/>
      <c r="E1207" s="109"/>
      <c r="F1207" s="109"/>
      <c r="G1207" s="109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</row>
    <row r="1208" spans="2:52" s="2" customFormat="1" x14ac:dyDescent="0.25">
      <c r="B1208" s="432"/>
      <c r="C1208" s="109"/>
      <c r="D1208" s="108"/>
      <c r="E1208" s="109"/>
      <c r="F1208" s="109"/>
      <c r="G1208" s="109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</row>
    <row r="1209" spans="2:52" s="2" customFormat="1" x14ac:dyDescent="0.25">
      <c r="B1209" s="432"/>
      <c r="C1209" s="109"/>
      <c r="D1209" s="108"/>
      <c r="E1209" s="109"/>
      <c r="F1209" s="109"/>
      <c r="G1209" s="109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</row>
    <row r="1210" spans="2:52" s="2" customFormat="1" x14ac:dyDescent="0.25">
      <c r="B1210" s="432"/>
      <c r="C1210" s="109"/>
      <c r="D1210" s="108"/>
      <c r="E1210" s="109"/>
      <c r="F1210" s="109"/>
      <c r="G1210" s="109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</row>
    <row r="1211" spans="2:52" s="2" customFormat="1" x14ac:dyDescent="0.25">
      <c r="B1211" s="432"/>
      <c r="C1211" s="109"/>
      <c r="D1211" s="108"/>
      <c r="E1211" s="109"/>
      <c r="F1211" s="109"/>
      <c r="G1211" s="109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</row>
    <row r="1212" spans="2:52" s="2" customFormat="1" x14ac:dyDescent="0.25">
      <c r="B1212" s="432"/>
      <c r="C1212" s="109"/>
      <c r="D1212" s="108"/>
      <c r="E1212" s="109"/>
      <c r="F1212" s="109"/>
      <c r="G1212" s="109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</row>
    <row r="1213" spans="2:52" s="2" customFormat="1" x14ac:dyDescent="0.25">
      <c r="B1213" s="432"/>
      <c r="C1213" s="109"/>
      <c r="D1213" s="108"/>
      <c r="E1213" s="109"/>
      <c r="F1213" s="109"/>
      <c r="G1213" s="109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</row>
    <row r="1214" spans="2:52" s="2" customFormat="1" x14ac:dyDescent="0.25">
      <c r="B1214" s="432"/>
      <c r="C1214" s="109"/>
      <c r="D1214" s="108"/>
      <c r="E1214" s="109"/>
      <c r="F1214" s="109"/>
      <c r="G1214" s="109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</row>
    <row r="1215" spans="2:52" s="2" customFormat="1" x14ac:dyDescent="0.25">
      <c r="B1215" s="432"/>
      <c r="C1215" s="109"/>
      <c r="D1215" s="108"/>
      <c r="E1215" s="109"/>
      <c r="F1215" s="109"/>
      <c r="G1215" s="109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</row>
    <row r="1216" spans="2:52" s="2" customFormat="1" x14ac:dyDescent="0.25">
      <c r="B1216" s="432"/>
      <c r="C1216" s="109"/>
      <c r="D1216" s="108"/>
      <c r="E1216" s="109"/>
      <c r="F1216" s="109"/>
      <c r="G1216" s="109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</row>
    <row r="1217" spans="2:52" s="2" customFormat="1" x14ac:dyDescent="0.25">
      <c r="B1217" s="432"/>
      <c r="C1217" s="109"/>
      <c r="D1217" s="108"/>
      <c r="E1217" s="109"/>
      <c r="F1217" s="109"/>
      <c r="G1217" s="109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</row>
    <row r="1218" spans="2:52" s="2" customFormat="1" x14ac:dyDescent="0.25">
      <c r="B1218" s="432"/>
      <c r="C1218" s="109"/>
      <c r="D1218" s="108"/>
      <c r="E1218" s="109"/>
      <c r="F1218" s="109"/>
      <c r="G1218" s="109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</row>
    <row r="1219" spans="2:52" s="2" customFormat="1" x14ac:dyDescent="0.25">
      <c r="B1219" s="432"/>
      <c r="C1219" s="109"/>
      <c r="D1219" s="108"/>
      <c r="E1219" s="109"/>
      <c r="F1219" s="109"/>
      <c r="G1219" s="109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</row>
    <row r="1220" spans="2:52" s="2" customFormat="1" x14ac:dyDescent="0.25">
      <c r="B1220" s="432"/>
      <c r="C1220" s="109"/>
      <c r="D1220" s="108"/>
      <c r="E1220" s="109"/>
      <c r="F1220" s="109"/>
      <c r="G1220" s="109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</row>
    <row r="1221" spans="2:52" s="2" customFormat="1" x14ac:dyDescent="0.25">
      <c r="B1221" s="432"/>
      <c r="C1221" s="109"/>
      <c r="D1221" s="108"/>
      <c r="E1221" s="109"/>
      <c r="F1221" s="109"/>
      <c r="G1221" s="109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</row>
    <row r="1222" spans="2:52" s="2" customFormat="1" x14ac:dyDescent="0.25">
      <c r="B1222" s="432"/>
      <c r="C1222" s="109"/>
      <c r="D1222" s="108"/>
      <c r="E1222" s="109"/>
      <c r="F1222" s="109"/>
      <c r="G1222" s="109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</row>
    <row r="1223" spans="2:52" s="2" customFormat="1" x14ac:dyDescent="0.25">
      <c r="B1223" s="432"/>
      <c r="C1223" s="109"/>
      <c r="D1223" s="108"/>
      <c r="E1223" s="109"/>
      <c r="F1223" s="109"/>
      <c r="G1223" s="109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</row>
    <row r="1224" spans="2:52" s="2" customFormat="1" x14ac:dyDescent="0.25">
      <c r="B1224" s="432"/>
      <c r="C1224" s="109"/>
      <c r="D1224" s="108"/>
      <c r="E1224" s="109"/>
      <c r="F1224" s="109"/>
      <c r="G1224" s="109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</row>
    <row r="1225" spans="2:52" s="2" customFormat="1" x14ac:dyDescent="0.25">
      <c r="B1225" s="432"/>
      <c r="C1225" s="109"/>
      <c r="D1225" s="108"/>
      <c r="E1225" s="109"/>
      <c r="F1225" s="109"/>
      <c r="G1225" s="109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</row>
    <row r="1226" spans="2:52" s="2" customFormat="1" x14ac:dyDescent="0.25">
      <c r="B1226" s="432"/>
      <c r="C1226" s="109"/>
      <c r="D1226" s="108"/>
      <c r="E1226" s="109"/>
      <c r="F1226" s="109"/>
      <c r="G1226" s="109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</row>
    <row r="1227" spans="2:52" s="2" customFormat="1" x14ac:dyDescent="0.25">
      <c r="B1227" s="432"/>
      <c r="C1227" s="109"/>
      <c r="D1227" s="108"/>
      <c r="E1227" s="109"/>
      <c r="F1227" s="109"/>
      <c r="G1227" s="109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</row>
    <row r="1228" spans="2:52" s="2" customFormat="1" x14ac:dyDescent="0.25">
      <c r="B1228" s="432"/>
      <c r="C1228" s="109"/>
      <c r="D1228" s="108"/>
      <c r="E1228" s="109"/>
      <c r="F1228" s="109"/>
      <c r="G1228" s="109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</row>
    <row r="1229" spans="2:52" s="2" customFormat="1" x14ac:dyDescent="0.25">
      <c r="B1229" s="432"/>
      <c r="C1229" s="109"/>
      <c r="D1229" s="108"/>
      <c r="E1229" s="109"/>
      <c r="F1229" s="109"/>
      <c r="G1229" s="109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</row>
    <row r="1230" spans="2:52" s="2" customFormat="1" x14ac:dyDescent="0.25">
      <c r="B1230" s="432"/>
      <c r="C1230" s="109"/>
      <c r="D1230" s="108"/>
      <c r="E1230" s="109"/>
      <c r="F1230" s="109"/>
      <c r="G1230" s="109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</row>
    <row r="1231" spans="2:52" s="2" customFormat="1" x14ac:dyDescent="0.25">
      <c r="B1231" s="432"/>
      <c r="C1231" s="109"/>
      <c r="D1231" s="108"/>
      <c r="E1231" s="109"/>
      <c r="F1231" s="109"/>
      <c r="G1231" s="109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</row>
    <row r="1232" spans="2:52" s="2" customFormat="1" x14ac:dyDescent="0.25">
      <c r="B1232" s="432"/>
      <c r="C1232" s="109"/>
      <c r="D1232" s="108"/>
      <c r="E1232" s="109"/>
      <c r="F1232" s="109"/>
      <c r="G1232" s="109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</row>
    <row r="1233" spans="2:52" s="2" customFormat="1" x14ac:dyDescent="0.25">
      <c r="B1233" s="432"/>
      <c r="C1233" s="109"/>
      <c r="D1233" s="108"/>
      <c r="E1233" s="109"/>
      <c r="F1233" s="109"/>
      <c r="G1233" s="109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</row>
    <row r="1234" spans="2:52" s="2" customFormat="1" x14ac:dyDescent="0.25">
      <c r="B1234" s="432"/>
      <c r="C1234" s="109"/>
      <c r="D1234" s="108"/>
      <c r="E1234" s="109"/>
      <c r="F1234" s="109"/>
      <c r="G1234" s="109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</row>
    <row r="1235" spans="2:52" s="2" customFormat="1" x14ac:dyDescent="0.25">
      <c r="B1235" s="432"/>
      <c r="C1235" s="109"/>
      <c r="D1235" s="108"/>
      <c r="E1235" s="109"/>
      <c r="F1235" s="109"/>
      <c r="G1235" s="109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</row>
    <row r="1236" spans="2:52" s="2" customFormat="1" x14ac:dyDescent="0.25">
      <c r="B1236" s="432"/>
      <c r="C1236" s="109"/>
      <c r="D1236" s="108"/>
      <c r="E1236" s="109"/>
      <c r="F1236" s="109"/>
      <c r="G1236" s="109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</row>
    <row r="1237" spans="2:52" s="2" customFormat="1" x14ac:dyDescent="0.25">
      <c r="B1237" s="432"/>
      <c r="C1237" s="109"/>
      <c r="D1237" s="108"/>
      <c r="E1237" s="109"/>
      <c r="F1237" s="109"/>
      <c r="G1237" s="109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</row>
    <row r="1238" spans="2:52" s="2" customFormat="1" x14ac:dyDescent="0.25">
      <c r="B1238" s="432"/>
      <c r="C1238" s="109"/>
      <c r="D1238" s="108"/>
      <c r="E1238" s="109"/>
      <c r="F1238" s="109"/>
      <c r="G1238" s="109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</row>
    <row r="1239" spans="2:52" s="2" customFormat="1" x14ac:dyDescent="0.25">
      <c r="B1239" s="432"/>
      <c r="C1239" s="109"/>
      <c r="D1239" s="108"/>
      <c r="E1239" s="109"/>
      <c r="F1239" s="109"/>
      <c r="G1239" s="109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</row>
    <row r="1240" spans="2:52" s="2" customFormat="1" x14ac:dyDescent="0.25">
      <c r="B1240" s="432"/>
      <c r="C1240" s="109"/>
      <c r="D1240" s="108"/>
      <c r="E1240" s="109"/>
      <c r="F1240" s="109"/>
      <c r="G1240" s="109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</row>
    <row r="1241" spans="2:52" s="2" customFormat="1" x14ac:dyDescent="0.25">
      <c r="B1241" s="432"/>
      <c r="C1241" s="109"/>
      <c r="D1241" s="108"/>
      <c r="E1241" s="109"/>
      <c r="F1241" s="109"/>
      <c r="G1241" s="109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</row>
    <row r="1242" spans="2:52" s="2" customFormat="1" x14ac:dyDescent="0.25">
      <c r="B1242" s="432"/>
      <c r="C1242" s="109"/>
      <c r="D1242" s="108"/>
      <c r="E1242" s="109"/>
      <c r="F1242" s="109"/>
      <c r="G1242" s="109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</row>
    <row r="1243" spans="2:52" s="2" customFormat="1" x14ac:dyDescent="0.25">
      <c r="B1243" s="432"/>
      <c r="C1243" s="109"/>
      <c r="D1243" s="108"/>
      <c r="E1243" s="109"/>
      <c r="F1243" s="109"/>
      <c r="G1243" s="109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</row>
    <row r="1244" spans="2:52" s="2" customFormat="1" x14ac:dyDescent="0.25">
      <c r="B1244" s="432"/>
      <c r="C1244" s="109"/>
      <c r="D1244" s="108"/>
      <c r="E1244" s="109"/>
      <c r="F1244" s="109"/>
      <c r="G1244" s="109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</row>
    <row r="1245" spans="2:52" s="2" customFormat="1" x14ac:dyDescent="0.25">
      <c r="B1245" s="432"/>
      <c r="C1245" s="109"/>
      <c r="D1245" s="108"/>
      <c r="E1245" s="109"/>
      <c r="F1245" s="109"/>
      <c r="G1245" s="109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</row>
    <row r="1246" spans="2:52" s="2" customFormat="1" x14ac:dyDescent="0.25">
      <c r="B1246" s="432"/>
      <c r="C1246" s="109"/>
      <c r="D1246" s="108"/>
      <c r="E1246" s="109"/>
      <c r="F1246" s="109"/>
      <c r="G1246" s="109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</row>
    <row r="1247" spans="2:52" s="2" customFormat="1" x14ac:dyDescent="0.25">
      <c r="B1247" s="432"/>
      <c r="C1247" s="109"/>
      <c r="D1247" s="108"/>
      <c r="E1247" s="109"/>
      <c r="F1247" s="109"/>
      <c r="G1247" s="109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</row>
    <row r="1248" spans="2:52" s="2" customFormat="1" x14ac:dyDescent="0.25">
      <c r="B1248" s="432"/>
      <c r="C1248" s="109"/>
      <c r="D1248" s="108"/>
      <c r="E1248" s="109"/>
      <c r="F1248" s="109"/>
      <c r="G1248" s="109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</row>
    <row r="1249" spans="2:52" s="2" customFormat="1" x14ac:dyDescent="0.25">
      <c r="B1249" s="432"/>
      <c r="C1249" s="109"/>
      <c r="D1249" s="108"/>
      <c r="E1249" s="109"/>
      <c r="F1249" s="109"/>
      <c r="G1249" s="109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</row>
    <row r="1250" spans="2:52" s="2" customFormat="1" x14ac:dyDescent="0.25">
      <c r="B1250" s="432"/>
      <c r="C1250" s="109"/>
      <c r="D1250" s="108"/>
      <c r="E1250" s="109"/>
      <c r="F1250" s="109"/>
      <c r="G1250" s="109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</row>
    <row r="1251" spans="2:52" s="2" customFormat="1" x14ac:dyDescent="0.25">
      <c r="B1251" s="432"/>
      <c r="C1251" s="109"/>
      <c r="D1251" s="108"/>
      <c r="E1251" s="109"/>
      <c r="F1251" s="109"/>
      <c r="G1251" s="109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</row>
    <row r="1252" spans="2:52" s="2" customFormat="1" x14ac:dyDescent="0.25">
      <c r="B1252" s="432"/>
      <c r="C1252" s="109"/>
      <c r="D1252" s="108"/>
      <c r="E1252" s="109"/>
      <c r="F1252" s="109"/>
      <c r="G1252" s="109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</row>
    <row r="1253" spans="2:52" s="2" customFormat="1" x14ac:dyDescent="0.25">
      <c r="B1253" s="432"/>
      <c r="C1253" s="109"/>
      <c r="D1253" s="108"/>
      <c r="E1253" s="109"/>
      <c r="F1253" s="109"/>
      <c r="G1253" s="109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</row>
    <row r="1254" spans="2:52" s="2" customFormat="1" x14ac:dyDescent="0.25">
      <c r="B1254" s="432"/>
      <c r="C1254" s="109"/>
      <c r="D1254" s="108"/>
      <c r="E1254" s="109"/>
      <c r="F1254" s="109"/>
      <c r="G1254" s="109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</row>
    <row r="1255" spans="2:52" s="2" customFormat="1" x14ac:dyDescent="0.25">
      <c r="B1255" s="432"/>
      <c r="C1255" s="109"/>
      <c r="D1255" s="108"/>
      <c r="E1255" s="109"/>
      <c r="F1255" s="109"/>
      <c r="G1255" s="109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</row>
    <row r="1256" spans="2:52" s="2" customFormat="1" x14ac:dyDescent="0.25">
      <c r="B1256" s="432"/>
      <c r="C1256" s="109"/>
      <c r="D1256" s="108"/>
      <c r="E1256" s="109"/>
      <c r="F1256" s="109"/>
      <c r="G1256" s="109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</row>
    <row r="1257" spans="2:52" s="2" customFormat="1" x14ac:dyDescent="0.25">
      <c r="B1257" s="432"/>
      <c r="C1257" s="109"/>
      <c r="D1257" s="108"/>
      <c r="E1257" s="109"/>
      <c r="F1257" s="109"/>
      <c r="G1257" s="109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</row>
    <row r="1258" spans="2:52" s="2" customFormat="1" x14ac:dyDescent="0.25">
      <c r="B1258" s="432"/>
      <c r="C1258" s="109"/>
      <c r="D1258" s="108"/>
      <c r="E1258" s="109"/>
      <c r="F1258" s="109"/>
      <c r="G1258" s="109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</row>
    <row r="1259" spans="2:52" s="2" customFormat="1" x14ac:dyDescent="0.25">
      <c r="B1259" s="432"/>
      <c r="C1259" s="109"/>
      <c r="D1259" s="108"/>
      <c r="E1259" s="109"/>
      <c r="F1259" s="109"/>
      <c r="G1259" s="109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</row>
    <row r="1260" spans="2:52" s="2" customFormat="1" x14ac:dyDescent="0.25">
      <c r="B1260" s="432"/>
      <c r="C1260" s="109"/>
      <c r="D1260" s="108"/>
      <c r="E1260" s="109"/>
      <c r="F1260" s="109"/>
      <c r="G1260" s="109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</row>
    <row r="1261" spans="2:52" s="2" customFormat="1" x14ac:dyDescent="0.25">
      <c r="B1261" s="432"/>
      <c r="C1261" s="109"/>
      <c r="D1261" s="108"/>
      <c r="E1261" s="109"/>
      <c r="F1261" s="109"/>
      <c r="G1261" s="109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</row>
    <row r="1262" spans="2:52" s="2" customFormat="1" x14ac:dyDescent="0.25">
      <c r="B1262" s="432"/>
      <c r="C1262" s="109"/>
      <c r="D1262" s="108"/>
      <c r="E1262" s="109"/>
      <c r="F1262" s="109"/>
      <c r="G1262" s="109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</row>
    <row r="1263" spans="2:52" s="2" customFormat="1" x14ac:dyDescent="0.25">
      <c r="B1263" s="432"/>
      <c r="C1263" s="109"/>
      <c r="D1263" s="108"/>
      <c r="E1263" s="109"/>
      <c r="F1263" s="109"/>
      <c r="G1263" s="109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</row>
    <row r="1264" spans="2:52" s="2" customFormat="1" x14ac:dyDescent="0.25">
      <c r="B1264" s="432"/>
      <c r="C1264" s="109"/>
      <c r="D1264" s="108"/>
      <c r="E1264" s="109"/>
      <c r="F1264" s="109"/>
      <c r="G1264" s="109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</row>
    <row r="1265" spans="2:52" s="2" customFormat="1" x14ac:dyDescent="0.25">
      <c r="B1265" s="432"/>
      <c r="C1265" s="109"/>
      <c r="D1265" s="108"/>
      <c r="E1265" s="109"/>
      <c r="F1265" s="109"/>
      <c r="G1265" s="109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</row>
    <row r="1266" spans="2:52" s="2" customFormat="1" x14ac:dyDescent="0.25">
      <c r="B1266" s="432"/>
      <c r="C1266" s="109"/>
      <c r="D1266" s="108"/>
      <c r="E1266" s="109"/>
      <c r="F1266" s="109"/>
      <c r="G1266" s="109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</row>
    <row r="1267" spans="2:52" s="2" customFormat="1" x14ac:dyDescent="0.25">
      <c r="B1267" s="432"/>
      <c r="C1267" s="109"/>
      <c r="D1267" s="108"/>
      <c r="E1267" s="109"/>
      <c r="F1267" s="109"/>
      <c r="G1267" s="109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</row>
    <row r="1268" spans="2:52" s="2" customFormat="1" x14ac:dyDescent="0.25">
      <c r="B1268" s="432"/>
      <c r="C1268" s="109"/>
      <c r="D1268" s="108"/>
      <c r="E1268" s="109"/>
      <c r="F1268" s="109"/>
      <c r="G1268" s="109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</row>
    <row r="1269" spans="2:52" s="2" customFormat="1" x14ac:dyDescent="0.25">
      <c r="B1269" s="432"/>
      <c r="C1269" s="109"/>
      <c r="D1269" s="108"/>
      <c r="E1269" s="109"/>
      <c r="F1269" s="109"/>
      <c r="G1269" s="109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</row>
    <row r="1270" spans="2:52" s="2" customFormat="1" x14ac:dyDescent="0.25">
      <c r="B1270" s="432"/>
      <c r="C1270" s="109"/>
      <c r="D1270" s="108"/>
      <c r="E1270" s="109"/>
      <c r="F1270" s="109"/>
      <c r="G1270" s="109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</row>
    <row r="1271" spans="2:52" s="2" customFormat="1" x14ac:dyDescent="0.25">
      <c r="B1271" s="432"/>
      <c r="C1271" s="109"/>
      <c r="D1271" s="108"/>
      <c r="E1271" s="109"/>
      <c r="F1271" s="109"/>
      <c r="G1271" s="109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</row>
    <row r="1272" spans="2:52" s="2" customFormat="1" x14ac:dyDescent="0.25">
      <c r="B1272" s="432"/>
      <c r="C1272" s="109"/>
      <c r="D1272" s="108"/>
      <c r="E1272" s="109"/>
      <c r="F1272" s="109"/>
      <c r="G1272" s="109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</row>
    <row r="1273" spans="2:52" s="2" customFormat="1" x14ac:dyDescent="0.25">
      <c r="B1273" s="432"/>
      <c r="C1273" s="109"/>
      <c r="D1273" s="108"/>
      <c r="E1273" s="109"/>
      <c r="F1273" s="109"/>
      <c r="G1273" s="109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</row>
    <row r="1274" spans="2:52" s="2" customFormat="1" x14ac:dyDescent="0.25">
      <c r="B1274" s="432"/>
      <c r="C1274" s="109"/>
      <c r="D1274" s="108"/>
      <c r="E1274" s="109"/>
      <c r="F1274" s="109"/>
      <c r="G1274" s="109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</row>
    <row r="1275" spans="2:52" s="2" customFormat="1" x14ac:dyDescent="0.25">
      <c r="B1275" s="432"/>
      <c r="C1275" s="109"/>
      <c r="D1275" s="108"/>
      <c r="E1275" s="109"/>
      <c r="F1275" s="109"/>
      <c r="G1275" s="109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</row>
    <row r="1276" spans="2:52" s="2" customFormat="1" x14ac:dyDescent="0.25">
      <c r="B1276" s="432"/>
      <c r="C1276" s="109"/>
      <c r="D1276" s="108"/>
      <c r="E1276" s="109"/>
      <c r="F1276" s="109"/>
      <c r="G1276" s="109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</row>
    <row r="1277" spans="2:52" s="2" customFormat="1" x14ac:dyDescent="0.25">
      <c r="B1277" s="432"/>
      <c r="C1277" s="109"/>
      <c r="D1277" s="108"/>
      <c r="E1277" s="109"/>
      <c r="F1277" s="109"/>
      <c r="G1277" s="109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</row>
    <row r="1278" spans="2:52" s="2" customFormat="1" x14ac:dyDescent="0.25">
      <c r="B1278" s="432"/>
      <c r="C1278" s="109"/>
      <c r="D1278" s="108"/>
      <c r="E1278" s="109"/>
      <c r="F1278" s="109"/>
      <c r="G1278" s="109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</row>
    <row r="1279" spans="2:52" s="2" customFormat="1" x14ac:dyDescent="0.25">
      <c r="B1279" s="432"/>
      <c r="C1279" s="109"/>
      <c r="D1279" s="108"/>
      <c r="E1279" s="109"/>
      <c r="F1279" s="109"/>
      <c r="G1279" s="109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</row>
    <row r="1280" spans="2:52" s="2" customFormat="1" x14ac:dyDescent="0.25">
      <c r="B1280" s="432"/>
      <c r="C1280" s="109"/>
      <c r="D1280" s="108"/>
      <c r="E1280" s="109"/>
      <c r="F1280" s="109"/>
      <c r="G1280" s="109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</row>
    <row r="1281" spans="2:52" s="2" customFormat="1" x14ac:dyDescent="0.25">
      <c r="B1281" s="432"/>
      <c r="C1281" s="109"/>
      <c r="D1281" s="108"/>
      <c r="E1281" s="109"/>
      <c r="F1281" s="109"/>
      <c r="G1281" s="109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</row>
    <row r="1282" spans="2:52" s="2" customFormat="1" x14ac:dyDescent="0.25">
      <c r="B1282" s="432"/>
      <c r="C1282" s="109"/>
      <c r="D1282" s="108"/>
      <c r="E1282" s="109"/>
      <c r="F1282" s="109"/>
      <c r="G1282" s="109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</row>
    <row r="1283" spans="2:52" s="2" customFormat="1" x14ac:dyDescent="0.25">
      <c r="B1283" s="432"/>
      <c r="C1283" s="109"/>
      <c r="D1283" s="108"/>
      <c r="E1283" s="109"/>
      <c r="F1283" s="109"/>
      <c r="G1283" s="109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</row>
    <row r="1284" spans="2:52" s="2" customFormat="1" x14ac:dyDescent="0.25">
      <c r="B1284" s="432"/>
      <c r="C1284" s="109"/>
      <c r="D1284" s="108"/>
      <c r="E1284" s="109"/>
      <c r="F1284" s="109"/>
      <c r="G1284" s="109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</row>
    <row r="1285" spans="2:52" s="2" customFormat="1" x14ac:dyDescent="0.25">
      <c r="B1285" s="432"/>
      <c r="C1285" s="109"/>
      <c r="D1285" s="108"/>
      <c r="E1285" s="109"/>
      <c r="F1285" s="109"/>
      <c r="G1285" s="109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</row>
    <row r="1286" spans="2:52" s="2" customFormat="1" x14ac:dyDescent="0.25">
      <c r="B1286" s="432"/>
      <c r="C1286" s="109"/>
      <c r="D1286" s="108"/>
      <c r="E1286" s="109"/>
      <c r="F1286" s="109"/>
      <c r="G1286" s="109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</row>
    <row r="1287" spans="2:52" s="2" customFormat="1" x14ac:dyDescent="0.25">
      <c r="B1287" s="432"/>
      <c r="C1287" s="109"/>
      <c r="D1287" s="108"/>
      <c r="E1287" s="109"/>
      <c r="F1287" s="109"/>
      <c r="G1287" s="109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</row>
    <row r="1288" spans="2:52" s="2" customFormat="1" x14ac:dyDescent="0.25">
      <c r="B1288" s="432"/>
      <c r="C1288" s="109"/>
      <c r="D1288" s="108"/>
      <c r="E1288" s="109"/>
      <c r="F1288" s="109"/>
      <c r="G1288" s="109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</row>
    <row r="1289" spans="2:52" s="2" customFormat="1" x14ac:dyDescent="0.25">
      <c r="B1289" s="432"/>
      <c r="C1289" s="109"/>
      <c r="D1289" s="108"/>
      <c r="E1289" s="109"/>
      <c r="F1289" s="109"/>
      <c r="G1289" s="109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</row>
    <row r="1290" spans="2:52" s="2" customFormat="1" x14ac:dyDescent="0.25">
      <c r="B1290" s="432"/>
      <c r="C1290" s="109"/>
      <c r="D1290" s="108"/>
      <c r="E1290" s="109"/>
      <c r="F1290" s="109"/>
      <c r="G1290" s="109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</row>
    <row r="1291" spans="2:52" s="2" customFormat="1" x14ac:dyDescent="0.25">
      <c r="B1291" s="432"/>
      <c r="C1291" s="109"/>
      <c r="D1291" s="108"/>
      <c r="E1291" s="109"/>
      <c r="F1291" s="109"/>
      <c r="G1291" s="109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</row>
    <row r="1292" spans="2:52" s="2" customFormat="1" x14ac:dyDescent="0.25">
      <c r="B1292" s="432"/>
      <c r="C1292" s="109"/>
      <c r="D1292" s="108"/>
      <c r="E1292" s="109"/>
      <c r="F1292" s="109"/>
      <c r="G1292" s="109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</row>
    <row r="1293" spans="2:52" s="2" customFormat="1" x14ac:dyDescent="0.25">
      <c r="B1293" s="432"/>
      <c r="C1293" s="109"/>
      <c r="D1293" s="108"/>
      <c r="E1293" s="109"/>
      <c r="F1293" s="109"/>
      <c r="G1293" s="109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</row>
    <row r="1294" spans="2:52" s="2" customFormat="1" x14ac:dyDescent="0.25">
      <c r="B1294" s="432"/>
      <c r="C1294" s="109"/>
      <c r="D1294" s="108"/>
      <c r="E1294" s="109"/>
      <c r="F1294" s="109"/>
      <c r="G1294" s="109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</row>
    <row r="1295" spans="2:52" s="2" customFormat="1" x14ac:dyDescent="0.25">
      <c r="B1295" s="432"/>
      <c r="C1295" s="109"/>
      <c r="D1295" s="108"/>
      <c r="E1295" s="109"/>
      <c r="F1295" s="109"/>
      <c r="G1295" s="109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</row>
    <row r="1296" spans="2:52" s="2" customFormat="1" x14ac:dyDescent="0.25">
      <c r="B1296" s="432"/>
      <c r="C1296" s="109"/>
      <c r="D1296" s="108"/>
      <c r="E1296" s="109"/>
      <c r="F1296" s="109"/>
      <c r="G1296" s="109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</row>
    <row r="1297" spans="2:52" s="2" customFormat="1" x14ac:dyDescent="0.25">
      <c r="B1297" s="432"/>
      <c r="C1297" s="109"/>
      <c r="D1297" s="108"/>
      <c r="E1297" s="109"/>
      <c r="F1297" s="109"/>
      <c r="G1297" s="109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</row>
    <row r="1298" spans="2:52" s="2" customFormat="1" x14ac:dyDescent="0.25">
      <c r="B1298" s="432"/>
      <c r="C1298" s="109"/>
      <c r="D1298" s="108"/>
      <c r="E1298" s="109"/>
      <c r="F1298" s="109"/>
      <c r="G1298" s="109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</row>
    <row r="1299" spans="2:52" s="2" customFormat="1" x14ac:dyDescent="0.25">
      <c r="B1299" s="432"/>
      <c r="C1299" s="109"/>
      <c r="D1299" s="108"/>
      <c r="E1299" s="109"/>
      <c r="F1299" s="109"/>
      <c r="G1299" s="109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</row>
    <row r="1300" spans="2:52" s="2" customFormat="1" x14ac:dyDescent="0.25">
      <c r="B1300" s="432"/>
      <c r="C1300" s="109"/>
      <c r="D1300" s="108"/>
      <c r="E1300" s="109"/>
      <c r="F1300" s="109"/>
      <c r="G1300" s="109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</row>
    <row r="1301" spans="2:52" s="2" customFormat="1" x14ac:dyDescent="0.25">
      <c r="B1301" s="432"/>
      <c r="C1301" s="109"/>
      <c r="D1301" s="108"/>
      <c r="E1301" s="109"/>
      <c r="F1301" s="109"/>
      <c r="G1301" s="109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</row>
    <row r="1302" spans="2:52" s="2" customFormat="1" x14ac:dyDescent="0.25">
      <c r="B1302" s="432"/>
      <c r="C1302" s="109"/>
      <c r="D1302" s="108"/>
      <c r="E1302" s="109"/>
      <c r="F1302" s="109"/>
      <c r="G1302" s="109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</row>
    <row r="1303" spans="2:52" s="2" customFormat="1" x14ac:dyDescent="0.25">
      <c r="B1303" s="432"/>
      <c r="C1303" s="109"/>
      <c r="D1303" s="108"/>
      <c r="E1303" s="109"/>
      <c r="F1303" s="109"/>
      <c r="G1303" s="109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</row>
    <row r="1304" spans="2:52" s="2" customFormat="1" x14ac:dyDescent="0.25">
      <c r="B1304" s="432"/>
      <c r="C1304" s="109"/>
      <c r="D1304" s="108"/>
      <c r="E1304" s="109"/>
      <c r="F1304" s="109"/>
      <c r="G1304" s="109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</row>
    <row r="1305" spans="2:52" s="2" customFormat="1" x14ac:dyDescent="0.25">
      <c r="B1305" s="432"/>
      <c r="C1305" s="109"/>
      <c r="D1305" s="108"/>
      <c r="E1305" s="109"/>
      <c r="F1305" s="109"/>
      <c r="G1305" s="109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</row>
    <row r="1306" spans="2:52" s="2" customFormat="1" x14ac:dyDescent="0.25">
      <c r="B1306" s="432"/>
      <c r="C1306" s="109"/>
      <c r="D1306" s="108"/>
      <c r="E1306" s="109"/>
      <c r="F1306" s="109"/>
      <c r="G1306" s="109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</row>
    <row r="1307" spans="2:52" s="2" customFormat="1" x14ac:dyDescent="0.25">
      <c r="B1307" s="432"/>
      <c r="C1307" s="109"/>
      <c r="D1307" s="108"/>
      <c r="E1307" s="109"/>
      <c r="F1307" s="109"/>
      <c r="G1307" s="109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</row>
    <row r="1308" spans="2:52" s="2" customFormat="1" x14ac:dyDescent="0.25">
      <c r="B1308" s="432"/>
      <c r="C1308" s="109"/>
      <c r="D1308" s="108"/>
      <c r="E1308" s="109"/>
      <c r="F1308" s="109"/>
      <c r="G1308" s="109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</row>
    <row r="1309" spans="2:52" s="2" customFormat="1" x14ac:dyDescent="0.25">
      <c r="B1309" s="432"/>
      <c r="C1309" s="109"/>
      <c r="D1309" s="108"/>
      <c r="E1309" s="109"/>
      <c r="F1309" s="109"/>
      <c r="G1309" s="109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</row>
    <row r="1310" spans="2:52" s="2" customFormat="1" x14ac:dyDescent="0.25">
      <c r="B1310" s="432"/>
      <c r="C1310" s="109"/>
      <c r="D1310" s="108"/>
      <c r="E1310" s="109"/>
      <c r="F1310" s="109"/>
      <c r="G1310" s="109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</row>
    <row r="1311" spans="2:52" s="2" customFormat="1" x14ac:dyDescent="0.25">
      <c r="B1311" s="432"/>
      <c r="C1311" s="109"/>
      <c r="D1311" s="108"/>
      <c r="E1311" s="109"/>
      <c r="F1311" s="109"/>
      <c r="G1311" s="109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</row>
    <row r="1312" spans="2:52" s="2" customFormat="1" x14ac:dyDescent="0.25">
      <c r="B1312" s="432"/>
      <c r="C1312" s="109"/>
      <c r="D1312" s="108"/>
      <c r="E1312" s="109"/>
      <c r="F1312" s="109"/>
      <c r="G1312" s="109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</row>
    <row r="1313" spans="2:52" s="2" customFormat="1" x14ac:dyDescent="0.25">
      <c r="B1313" s="432"/>
      <c r="C1313" s="109"/>
      <c r="D1313" s="108"/>
      <c r="E1313" s="109"/>
      <c r="F1313" s="109"/>
      <c r="G1313" s="109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</row>
    <row r="1314" spans="2:52" s="2" customFormat="1" x14ac:dyDescent="0.25">
      <c r="B1314" s="432"/>
      <c r="C1314" s="109"/>
      <c r="D1314" s="108"/>
      <c r="E1314" s="109"/>
      <c r="F1314" s="109"/>
      <c r="G1314" s="109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</row>
    <row r="1315" spans="2:52" s="2" customFormat="1" x14ac:dyDescent="0.25">
      <c r="B1315" s="432"/>
      <c r="C1315" s="109"/>
      <c r="D1315" s="108"/>
      <c r="E1315" s="109"/>
      <c r="F1315" s="109"/>
      <c r="G1315" s="109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</row>
    <row r="1316" spans="2:52" s="2" customFormat="1" x14ac:dyDescent="0.25">
      <c r="B1316" s="432"/>
      <c r="C1316" s="109"/>
      <c r="D1316" s="108"/>
      <c r="E1316" s="109"/>
      <c r="F1316" s="109"/>
      <c r="G1316" s="109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</row>
    <row r="1317" spans="2:52" s="2" customFormat="1" x14ac:dyDescent="0.25">
      <c r="B1317" s="432"/>
      <c r="C1317" s="109"/>
      <c r="D1317" s="108"/>
      <c r="E1317" s="109"/>
      <c r="F1317" s="109"/>
      <c r="G1317" s="109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</row>
    <row r="1318" spans="2:52" s="2" customFormat="1" x14ac:dyDescent="0.25">
      <c r="B1318" s="432"/>
      <c r="C1318" s="109"/>
      <c r="D1318" s="108"/>
      <c r="E1318" s="109"/>
      <c r="F1318" s="109"/>
      <c r="G1318" s="109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</row>
    <row r="1319" spans="2:52" s="2" customFormat="1" x14ac:dyDescent="0.25">
      <c r="B1319" s="432"/>
      <c r="C1319" s="109"/>
      <c r="D1319" s="108"/>
      <c r="E1319" s="109"/>
      <c r="F1319" s="109"/>
      <c r="G1319" s="109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</row>
    <row r="1320" spans="2:52" s="2" customFormat="1" x14ac:dyDescent="0.25">
      <c r="B1320" s="432"/>
      <c r="C1320" s="109"/>
      <c r="D1320" s="108"/>
      <c r="E1320" s="109"/>
      <c r="F1320" s="109"/>
      <c r="G1320" s="109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</row>
    <row r="1321" spans="2:52" s="2" customFormat="1" x14ac:dyDescent="0.25">
      <c r="B1321" s="432"/>
      <c r="C1321" s="109"/>
      <c r="D1321" s="108"/>
      <c r="E1321" s="109"/>
      <c r="F1321" s="109"/>
      <c r="G1321" s="109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</row>
    <row r="1322" spans="2:52" s="2" customFormat="1" x14ac:dyDescent="0.25">
      <c r="B1322" s="432"/>
      <c r="C1322" s="109"/>
      <c r="D1322" s="108"/>
      <c r="E1322" s="109"/>
      <c r="F1322" s="109"/>
      <c r="G1322" s="109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</row>
    <row r="1323" spans="2:52" s="2" customFormat="1" x14ac:dyDescent="0.25">
      <c r="B1323" s="432"/>
      <c r="C1323" s="109"/>
      <c r="D1323" s="108"/>
      <c r="E1323" s="109"/>
      <c r="F1323" s="109"/>
      <c r="G1323" s="109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</row>
    <row r="1324" spans="2:52" s="2" customFormat="1" x14ac:dyDescent="0.25">
      <c r="B1324" s="432"/>
      <c r="C1324" s="109"/>
      <c r="D1324" s="108"/>
      <c r="E1324" s="109"/>
      <c r="F1324" s="109"/>
      <c r="G1324" s="109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</row>
    <row r="1325" spans="2:52" s="2" customFormat="1" x14ac:dyDescent="0.25">
      <c r="B1325" s="432"/>
      <c r="C1325" s="109"/>
      <c r="D1325" s="108"/>
      <c r="E1325" s="109"/>
      <c r="F1325" s="109"/>
      <c r="G1325" s="109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</row>
    <row r="1326" spans="2:52" s="2" customFormat="1" x14ac:dyDescent="0.25">
      <c r="B1326" s="432"/>
      <c r="C1326" s="109"/>
      <c r="D1326" s="108"/>
      <c r="E1326" s="109"/>
      <c r="F1326" s="109"/>
      <c r="G1326" s="109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</row>
    <row r="1327" spans="2:52" s="2" customFormat="1" x14ac:dyDescent="0.25">
      <c r="B1327" s="432"/>
      <c r="C1327" s="109"/>
      <c r="D1327" s="108"/>
      <c r="E1327" s="109"/>
      <c r="F1327" s="109"/>
      <c r="G1327" s="109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</row>
    <row r="1328" spans="2:52" s="2" customFormat="1" x14ac:dyDescent="0.25">
      <c r="B1328" s="432"/>
      <c r="C1328" s="109"/>
      <c r="D1328" s="108"/>
      <c r="E1328" s="109"/>
      <c r="F1328" s="109"/>
      <c r="G1328" s="109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</row>
    <row r="1329" spans="2:52" s="2" customFormat="1" x14ac:dyDescent="0.25">
      <c r="B1329" s="432"/>
      <c r="C1329" s="109"/>
      <c r="D1329" s="108"/>
      <c r="E1329" s="109"/>
      <c r="F1329" s="109"/>
      <c r="G1329" s="109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</row>
    <row r="1330" spans="2:52" s="2" customFormat="1" x14ac:dyDescent="0.25">
      <c r="B1330" s="432"/>
      <c r="C1330" s="109"/>
      <c r="D1330" s="108"/>
      <c r="E1330" s="109"/>
      <c r="F1330" s="109"/>
      <c r="G1330" s="109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</row>
    <row r="1331" spans="2:52" s="2" customFormat="1" x14ac:dyDescent="0.25">
      <c r="B1331" s="432"/>
      <c r="C1331" s="109"/>
      <c r="D1331" s="108"/>
      <c r="E1331" s="109"/>
      <c r="F1331" s="109"/>
      <c r="G1331" s="109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</row>
    <row r="1332" spans="2:52" s="2" customFormat="1" x14ac:dyDescent="0.25">
      <c r="B1332" s="432"/>
      <c r="C1332" s="109"/>
      <c r="D1332" s="108"/>
      <c r="E1332" s="109"/>
      <c r="F1332" s="109"/>
      <c r="G1332" s="109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</row>
    <row r="1333" spans="2:52" s="2" customFormat="1" x14ac:dyDescent="0.25">
      <c r="B1333" s="432"/>
      <c r="C1333" s="109"/>
      <c r="D1333" s="108"/>
      <c r="E1333" s="109"/>
      <c r="F1333" s="109"/>
      <c r="G1333" s="109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</row>
    <row r="1334" spans="2:52" s="2" customFormat="1" x14ac:dyDescent="0.25">
      <c r="B1334" s="432"/>
      <c r="C1334" s="109"/>
      <c r="D1334" s="108"/>
      <c r="E1334" s="109"/>
      <c r="F1334" s="109"/>
      <c r="G1334" s="109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</row>
    <row r="1335" spans="2:52" s="2" customFormat="1" x14ac:dyDescent="0.25">
      <c r="B1335" s="432"/>
      <c r="C1335" s="109"/>
      <c r="D1335" s="108"/>
      <c r="E1335" s="109"/>
      <c r="F1335" s="109"/>
      <c r="G1335" s="109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</row>
    <row r="1336" spans="2:52" s="2" customFormat="1" x14ac:dyDescent="0.25">
      <c r="B1336" s="432"/>
      <c r="C1336" s="109"/>
      <c r="D1336" s="108"/>
      <c r="E1336" s="109"/>
      <c r="F1336" s="109"/>
      <c r="G1336" s="109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</row>
    <row r="1337" spans="2:52" s="2" customFormat="1" x14ac:dyDescent="0.25">
      <c r="B1337" s="432"/>
      <c r="C1337" s="109"/>
      <c r="D1337" s="108"/>
      <c r="E1337" s="109"/>
      <c r="F1337" s="109"/>
      <c r="G1337" s="109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</row>
    <row r="1338" spans="2:52" s="2" customFormat="1" x14ac:dyDescent="0.25">
      <c r="B1338" s="432"/>
      <c r="C1338" s="109"/>
      <c r="D1338" s="108"/>
      <c r="E1338" s="109"/>
      <c r="F1338" s="109"/>
      <c r="G1338" s="109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</row>
    <row r="1339" spans="2:52" s="2" customFormat="1" x14ac:dyDescent="0.25">
      <c r="B1339" s="432"/>
      <c r="C1339" s="109"/>
      <c r="D1339" s="108"/>
      <c r="E1339" s="109"/>
      <c r="F1339" s="109"/>
      <c r="G1339" s="109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</row>
    <row r="1340" spans="2:52" s="2" customFormat="1" x14ac:dyDescent="0.25">
      <c r="B1340" s="432"/>
      <c r="C1340" s="109"/>
      <c r="D1340" s="108"/>
      <c r="E1340" s="109"/>
      <c r="F1340" s="109"/>
      <c r="G1340" s="109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</row>
    <row r="1341" spans="2:52" s="2" customFormat="1" x14ac:dyDescent="0.25">
      <c r="B1341" s="432"/>
      <c r="C1341" s="109"/>
      <c r="D1341" s="108"/>
      <c r="E1341" s="109"/>
      <c r="F1341" s="109"/>
      <c r="G1341" s="109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</row>
    <row r="1342" spans="2:52" s="2" customFormat="1" x14ac:dyDescent="0.25">
      <c r="B1342" s="432"/>
      <c r="C1342" s="109"/>
      <c r="D1342" s="108"/>
      <c r="E1342" s="109"/>
      <c r="F1342" s="109"/>
      <c r="G1342" s="109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</row>
    <row r="1343" spans="2:52" s="2" customFormat="1" x14ac:dyDescent="0.25">
      <c r="B1343" s="432"/>
      <c r="C1343" s="109"/>
      <c r="D1343" s="108"/>
      <c r="E1343" s="109"/>
      <c r="F1343" s="109"/>
      <c r="G1343" s="109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</row>
    <row r="1344" spans="2:52" s="2" customFormat="1" x14ac:dyDescent="0.25">
      <c r="B1344" s="432"/>
      <c r="C1344" s="109"/>
      <c r="D1344" s="108"/>
      <c r="E1344" s="109"/>
      <c r="F1344" s="109"/>
      <c r="G1344" s="109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</row>
    <row r="1345" spans="2:52" s="2" customFormat="1" x14ac:dyDescent="0.25">
      <c r="B1345" s="432"/>
      <c r="C1345" s="109"/>
      <c r="D1345" s="108"/>
      <c r="E1345" s="109"/>
      <c r="F1345" s="109"/>
      <c r="G1345" s="109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</row>
    <row r="1346" spans="2:52" s="2" customFormat="1" x14ac:dyDescent="0.25">
      <c r="B1346" s="432"/>
      <c r="C1346" s="109"/>
      <c r="D1346" s="108"/>
      <c r="E1346" s="109"/>
      <c r="F1346" s="109"/>
      <c r="G1346" s="109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</row>
    <row r="1347" spans="2:52" s="2" customFormat="1" x14ac:dyDescent="0.25">
      <c r="B1347" s="432"/>
      <c r="C1347" s="109"/>
      <c r="D1347" s="108"/>
      <c r="E1347" s="109"/>
      <c r="F1347" s="109"/>
      <c r="G1347" s="109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</row>
    <row r="1348" spans="2:52" s="2" customFormat="1" x14ac:dyDescent="0.25">
      <c r="B1348" s="432"/>
      <c r="C1348" s="109"/>
      <c r="D1348" s="108"/>
      <c r="E1348" s="109"/>
      <c r="F1348" s="109"/>
      <c r="G1348" s="109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</row>
    <row r="1349" spans="2:52" s="2" customFormat="1" x14ac:dyDescent="0.25">
      <c r="B1349" s="432"/>
      <c r="C1349" s="109"/>
      <c r="D1349" s="108"/>
      <c r="E1349" s="109"/>
      <c r="F1349" s="109"/>
      <c r="G1349" s="109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</row>
    <row r="1350" spans="2:52" s="2" customFormat="1" x14ac:dyDescent="0.25">
      <c r="B1350" s="432"/>
      <c r="C1350" s="109"/>
      <c r="D1350" s="108"/>
      <c r="E1350" s="109"/>
      <c r="F1350" s="109"/>
      <c r="G1350" s="109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</row>
    <row r="1351" spans="2:52" s="2" customFormat="1" x14ac:dyDescent="0.25">
      <c r="B1351" s="432"/>
      <c r="C1351" s="109"/>
      <c r="D1351" s="108"/>
      <c r="E1351" s="109"/>
      <c r="F1351" s="109"/>
      <c r="G1351" s="109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</row>
    <row r="1352" spans="2:52" s="2" customFormat="1" x14ac:dyDescent="0.25">
      <c r="B1352" s="432"/>
      <c r="C1352" s="109"/>
      <c r="D1352" s="108"/>
      <c r="E1352" s="109"/>
      <c r="F1352" s="109"/>
      <c r="G1352" s="109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</row>
    <row r="1353" spans="2:52" s="2" customFormat="1" x14ac:dyDescent="0.25">
      <c r="B1353" s="432"/>
      <c r="C1353" s="109"/>
      <c r="D1353" s="108"/>
      <c r="E1353" s="109"/>
      <c r="F1353" s="109"/>
      <c r="G1353" s="109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</row>
    <row r="1354" spans="2:52" s="2" customFormat="1" x14ac:dyDescent="0.25">
      <c r="B1354" s="432"/>
      <c r="C1354" s="109"/>
      <c r="D1354" s="108"/>
      <c r="E1354" s="109"/>
      <c r="F1354" s="109"/>
      <c r="G1354" s="109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</row>
    <row r="1355" spans="2:52" s="2" customFormat="1" x14ac:dyDescent="0.25">
      <c r="B1355" s="432"/>
      <c r="C1355" s="109"/>
      <c r="D1355" s="108"/>
      <c r="E1355" s="109"/>
      <c r="F1355" s="109"/>
      <c r="G1355" s="109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</row>
    <row r="1356" spans="2:52" s="2" customFormat="1" x14ac:dyDescent="0.25">
      <c r="B1356" s="432"/>
      <c r="C1356" s="109"/>
      <c r="D1356" s="108"/>
      <c r="E1356" s="109"/>
      <c r="F1356" s="109"/>
      <c r="G1356" s="109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</row>
    <row r="1357" spans="2:52" s="2" customFormat="1" x14ac:dyDescent="0.25">
      <c r="B1357" s="432"/>
      <c r="C1357" s="109"/>
      <c r="D1357" s="108"/>
      <c r="E1357" s="109"/>
      <c r="F1357" s="109"/>
      <c r="G1357" s="109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</row>
    <row r="1358" spans="2:52" s="2" customFormat="1" x14ac:dyDescent="0.25">
      <c r="B1358" s="432"/>
      <c r="C1358" s="109"/>
      <c r="D1358" s="108"/>
      <c r="E1358" s="109"/>
      <c r="F1358" s="109"/>
      <c r="G1358" s="109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</row>
    <row r="1359" spans="2:52" s="2" customFormat="1" x14ac:dyDescent="0.25">
      <c r="B1359" s="432"/>
      <c r="C1359" s="109"/>
      <c r="D1359" s="108"/>
      <c r="E1359" s="109"/>
      <c r="F1359" s="109"/>
      <c r="G1359" s="109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</row>
    <row r="1360" spans="2:52" s="2" customFormat="1" x14ac:dyDescent="0.25">
      <c r="B1360" s="432"/>
      <c r="C1360" s="109"/>
      <c r="D1360" s="108"/>
      <c r="E1360" s="109"/>
      <c r="F1360" s="109"/>
      <c r="G1360" s="109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</row>
    <row r="1361" spans="2:52" s="2" customFormat="1" x14ac:dyDescent="0.25">
      <c r="B1361" s="432"/>
      <c r="C1361" s="109"/>
      <c r="D1361" s="108"/>
      <c r="E1361" s="109"/>
      <c r="F1361" s="109"/>
      <c r="G1361" s="109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</row>
    <row r="1362" spans="2:52" s="2" customFormat="1" x14ac:dyDescent="0.25">
      <c r="B1362" s="432"/>
      <c r="C1362" s="109"/>
      <c r="D1362" s="108"/>
      <c r="E1362" s="109"/>
      <c r="F1362" s="109"/>
      <c r="G1362" s="109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</row>
    <row r="1363" spans="2:52" s="2" customFormat="1" x14ac:dyDescent="0.25">
      <c r="B1363" s="432"/>
      <c r="C1363" s="109"/>
      <c r="D1363" s="108"/>
      <c r="E1363" s="109"/>
      <c r="F1363" s="109"/>
      <c r="G1363" s="109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</row>
    <row r="1364" spans="2:52" s="2" customFormat="1" x14ac:dyDescent="0.25">
      <c r="B1364" s="432"/>
      <c r="C1364" s="109"/>
      <c r="D1364" s="108"/>
      <c r="E1364" s="109"/>
      <c r="F1364" s="109"/>
      <c r="G1364" s="109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</row>
    <row r="1365" spans="2:52" s="2" customFormat="1" x14ac:dyDescent="0.25">
      <c r="B1365" s="432"/>
      <c r="C1365" s="109"/>
      <c r="D1365" s="108"/>
      <c r="E1365" s="109"/>
      <c r="F1365" s="109"/>
      <c r="G1365" s="109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</row>
    <row r="1366" spans="2:52" s="2" customFormat="1" x14ac:dyDescent="0.25">
      <c r="B1366" s="432"/>
      <c r="C1366" s="109"/>
      <c r="D1366" s="108"/>
      <c r="E1366" s="109"/>
      <c r="F1366" s="109"/>
      <c r="G1366" s="109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</row>
    <row r="1367" spans="2:52" s="2" customFormat="1" x14ac:dyDescent="0.25">
      <c r="B1367" s="432"/>
      <c r="C1367" s="109"/>
      <c r="D1367" s="108"/>
      <c r="E1367" s="109"/>
      <c r="F1367" s="109"/>
      <c r="G1367" s="109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</row>
    <row r="1368" spans="2:52" s="2" customFormat="1" x14ac:dyDescent="0.25">
      <c r="B1368" s="432"/>
      <c r="C1368" s="109"/>
      <c r="D1368" s="108"/>
      <c r="E1368" s="109"/>
      <c r="F1368" s="109"/>
      <c r="G1368" s="109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</row>
    <row r="1369" spans="2:52" s="2" customFormat="1" x14ac:dyDescent="0.25">
      <c r="B1369" s="432"/>
      <c r="C1369" s="109"/>
      <c r="D1369" s="108"/>
      <c r="E1369" s="109"/>
      <c r="F1369" s="109"/>
      <c r="G1369" s="109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</row>
    <row r="1370" spans="2:52" s="2" customFormat="1" x14ac:dyDescent="0.25">
      <c r="B1370" s="432"/>
      <c r="C1370" s="109"/>
      <c r="D1370" s="108"/>
      <c r="E1370" s="109"/>
      <c r="F1370" s="109"/>
      <c r="G1370" s="109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</row>
    <row r="1371" spans="2:52" s="2" customFormat="1" x14ac:dyDescent="0.25">
      <c r="B1371" s="432"/>
      <c r="C1371" s="109"/>
      <c r="D1371" s="108"/>
      <c r="E1371" s="109"/>
      <c r="F1371" s="109"/>
      <c r="G1371" s="109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</row>
    <row r="1372" spans="2:52" s="2" customFormat="1" x14ac:dyDescent="0.25">
      <c r="B1372" s="432"/>
      <c r="C1372" s="109"/>
      <c r="D1372" s="108"/>
      <c r="E1372" s="109"/>
      <c r="F1372" s="109"/>
      <c r="G1372" s="109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</row>
    <row r="1373" spans="2:52" s="2" customFormat="1" x14ac:dyDescent="0.25">
      <c r="B1373" s="432"/>
      <c r="C1373" s="109"/>
      <c r="D1373" s="108"/>
      <c r="E1373" s="109"/>
      <c r="F1373" s="109"/>
      <c r="G1373" s="109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</row>
    <row r="1374" spans="2:52" s="2" customFormat="1" x14ac:dyDescent="0.25">
      <c r="B1374" s="432"/>
      <c r="C1374" s="109"/>
      <c r="D1374" s="108"/>
      <c r="E1374" s="109"/>
      <c r="F1374" s="109"/>
      <c r="G1374" s="109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</row>
    <row r="1375" spans="2:52" s="2" customFormat="1" x14ac:dyDescent="0.25">
      <c r="B1375" s="432"/>
      <c r="C1375" s="109"/>
      <c r="D1375" s="108"/>
      <c r="E1375" s="109"/>
      <c r="F1375" s="109"/>
      <c r="G1375" s="109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</row>
    <row r="1376" spans="2:52" s="2" customFormat="1" x14ac:dyDescent="0.25">
      <c r="B1376" s="432"/>
      <c r="C1376" s="109"/>
      <c r="D1376" s="108"/>
      <c r="E1376" s="109"/>
      <c r="F1376" s="109"/>
      <c r="G1376" s="109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</row>
    <row r="1377" spans="2:52" s="2" customFormat="1" x14ac:dyDescent="0.25">
      <c r="B1377" s="432"/>
      <c r="C1377" s="109"/>
      <c r="D1377" s="108"/>
      <c r="E1377" s="109"/>
      <c r="F1377" s="109"/>
      <c r="G1377" s="109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</row>
    <row r="1378" spans="2:52" s="2" customFormat="1" x14ac:dyDescent="0.25">
      <c r="B1378" s="432"/>
      <c r="C1378" s="109"/>
      <c r="D1378" s="108"/>
      <c r="E1378" s="109"/>
      <c r="F1378" s="109"/>
      <c r="G1378" s="109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</row>
    <row r="1379" spans="2:52" s="2" customFormat="1" x14ac:dyDescent="0.25">
      <c r="B1379" s="432"/>
      <c r="C1379" s="109"/>
      <c r="D1379" s="108"/>
      <c r="E1379" s="109"/>
      <c r="F1379" s="109"/>
      <c r="G1379" s="109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</row>
    <row r="1380" spans="2:52" s="2" customFormat="1" x14ac:dyDescent="0.25">
      <c r="B1380" s="432"/>
      <c r="C1380" s="109"/>
      <c r="D1380" s="108"/>
      <c r="E1380" s="109"/>
      <c r="F1380" s="109"/>
      <c r="G1380" s="109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</row>
    <row r="1381" spans="2:52" s="2" customFormat="1" x14ac:dyDescent="0.25">
      <c r="B1381" s="432"/>
      <c r="C1381" s="109"/>
      <c r="D1381" s="108"/>
      <c r="E1381" s="109"/>
      <c r="F1381" s="109"/>
      <c r="G1381" s="109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</row>
    <row r="1382" spans="2:52" s="2" customFormat="1" x14ac:dyDescent="0.25">
      <c r="B1382" s="432"/>
      <c r="C1382" s="109"/>
      <c r="D1382" s="108"/>
      <c r="E1382" s="109"/>
      <c r="F1382" s="109"/>
      <c r="G1382" s="109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</row>
    <row r="1383" spans="2:52" s="2" customFormat="1" x14ac:dyDescent="0.25">
      <c r="B1383" s="432"/>
      <c r="C1383" s="109"/>
      <c r="D1383" s="108"/>
      <c r="E1383" s="109"/>
      <c r="F1383" s="109"/>
      <c r="G1383" s="109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</row>
    <row r="1384" spans="2:52" s="2" customFormat="1" x14ac:dyDescent="0.25">
      <c r="B1384" s="432"/>
      <c r="C1384" s="109"/>
      <c r="D1384" s="108"/>
      <c r="E1384" s="109"/>
      <c r="F1384" s="109"/>
      <c r="G1384" s="109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</row>
    <row r="1385" spans="2:52" s="2" customFormat="1" x14ac:dyDescent="0.25">
      <c r="B1385" s="432"/>
      <c r="C1385" s="109"/>
      <c r="D1385" s="108"/>
      <c r="E1385" s="109"/>
      <c r="F1385" s="109"/>
      <c r="G1385" s="109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</row>
    <row r="1386" spans="2:52" s="2" customFormat="1" x14ac:dyDescent="0.25">
      <c r="B1386" s="432"/>
      <c r="C1386" s="109"/>
      <c r="D1386" s="108"/>
      <c r="E1386" s="109"/>
      <c r="F1386" s="109"/>
      <c r="G1386" s="109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</row>
    <row r="1387" spans="2:52" s="2" customFormat="1" x14ac:dyDescent="0.25">
      <c r="B1387" s="432"/>
      <c r="C1387" s="109"/>
      <c r="D1387" s="108"/>
      <c r="E1387" s="109"/>
      <c r="F1387" s="109"/>
      <c r="G1387" s="109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</row>
    <row r="1388" spans="2:52" s="2" customFormat="1" x14ac:dyDescent="0.25">
      <c r="B1388" s="432"/>
      <c r="C1388" s="109"/>
      <c r="D1388" s="108"/>
      <c r="E1388" s="109"/>
      <c r="F1388" s="109"/>
      <c r="G1388" s="109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</row>
    <row r="1389" spans="2:52" s="2" customFormat="1" x14ac:dyDescent="0.25">
      <c r="B1389" s="432"/>
      <c r="C1389" s="109"/>
      <c r="D1389" s="108"/>
      <c r="E1389" s="109"/>
      <c r="F1389" s="109"/>
      <c r="G1389" s="109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</row>
    <row r="1390" spans="2:52" s="2" customFormat="1" x14ac:dyDescent="0.25">
      <c r="B1390" s="432"/>
      <c r="C1390" s="109"/>
      <c r="D1390" s="108"/>
      <c r="E1390" s="109"/>
      <c r="F1390" s="109"/>
      <c r="G1390" s="109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</row>
    <row r="1391" spans="2:52" s="2" customFormat="1" x14ac:dyDescent="0.25">
      <c r="B1391" s="432"/>
      <c r="C1391" s="109"/>
      <c r="D1391" s="108"/>
      <c r="E1391" s="109"/>
      <c r="F1391" s="109"/>
      <c r="G1391" s="109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</row>
    <row r="1392" spans="2:52" s="2" customFormat="1" x14ac:dyDescent="0.25">
      <c r="B1392" s="432"/>
      <c r="C1392" s="109"/>
      <c r="D1392" s="108"/>
      <c r="E1392" s="109"/>
      <c r="F1392" s="109"/>
      <c r="G1392" s="109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</row>
    <row r="1393" spans="2:52" s="2" customFormat="1" x14ac:dyDescent="0.25">
      <c r="B1393" s="432"/>
      <c r="C1393" s="109"/>
      <c r="D1393" s="108"/>
      <c r="E1393" s="109"/>
      <c r="F1393" s="109"/>
      <c r="G1393" s="109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</row>
    <row r="1394" spans="2:52" s="2" customFormat="1" x14ac:dyDescent="0.25">
      <c r="B1394" s="432"/>
      <c r="C1394" s="109"/>
      <c r="D1394" s="108"/>
      <c r="E1394" s="109"/>
      <c r="F1394" s="109"/>
      <c r="G1394" s="109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</row>
    <row r="1395" spans="2:52" s="2" customFormat="1" x14ac:dyDescent="0.25">
      <c r="B1395" s="432"/>
      <c r="C1395" s="109"/>
      <c r="D1395" s="108"/>
      <c r="E1395" s="109"/>
      <c r="F1395" s="109"/>
      <c r="G1395" s="109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</row>
    <row r="1396" spans="2:52" s="2" customFormat="1" x14ac:dyDescent="0.25">
      <c r="B1396" s="432"/>
      <c r="C1396" s="109"/>
      <c r="D1396" s="108"/>
      <c r="E1396" s="109"/>
      <c r="F1396" s="109"/>
      <c r="G1396" s="109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</row>
    <row r="1397" spans="2:52" s="2" customFormat="1" x14ac:dyDescent="0.25">
      <c r="B1397" s="432"/>
      <c r="C1397" s="109"/>
      <c r="D1397" s="108"/>
      <c r="E1397" s="109"/>
      <c r="F1397" s="109"/>
      <c r="G1397" s="109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</row>
    <row r="1398" spans="2:52" s="2" customFormat="1" x14ac:dyDescent="0.25">
      <c r="B1398" s="432"/>
      <c r="C1398" s="109"/>
      <c r="D1398" s="108"/>
      <c r="E1398" s="109"/>
      <c r="F1398" s="109"/>
      <c r="G1398" s="109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</row>
    <row r="1399" spans="2:52" s="2" customFormat="1" x14ac:dyDescent="0.25">
      <c r="B1399" s="432"/>
      <c r="C1399" s="109"/>
      <c r="D1399" s="108"/>
      <c r="E1399" s="109"/>
      <c r="F1399" s="109"/>
      <c r="G1399" s="109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</row>
    <row r="1400" spans="2:52" s="2" customFormat="1" x14ac:dyDescent="0.25">
      <c r="B1400" s="432"/>
      <c r="C1400" s="109"/>
      <c r="D1400" s="108"/>
      <c r="E1400" s="109"/>
      <c r="F1400" s="109"/>
      <c r="G1400" s="109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</row>
    <row r="1401" spans="2:52" s="2" customFormat="1" x14ac:dyDescent="0.25">
      <c r="B1401" s="432"/>
      <c r="C1401" s="109"/>
      <c r="D1401" s="108"/>
      <c r="E1401" s="109"/>
      <c r="F1401" s="109"/>
      <c r="G1401" s="109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</row>
    <row r="1402" spans="2:52" s="2" customFormat="1" x14ac:dyDescent="0.25">
      <c r="B1402" s="432"/>
      <c r="C1402" s="109"/>
      <c r="D1402" s="108"/>
      <c r="E1402" s="109"/>
      <c r="F1402" s="109"/>
      <c r="G1402" s="109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</row>
    <row r="1403" spans="2:52" s="2" customFormat="1" x14ac:dyDescent="0.25">
      <c r="B1403" s="432"/>
      <c r="C1403" s="109"/>
      <c r="D1403" s="108"/>
      <c r="E1403" s="109"/>
      <c r="F1403" s="109"/>
      <c r="G1403" s="109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</row>
    <row r="1404" spans="2:52" s="2" customFormat="1" x14ac:dyDescent="0.25">
      <c r="B1404" s="432"/>
      <c r="C1404" s="109"/>
      <c r="D1404" s="108"/>
      <c r="E1404" s="109"/>
      <c r="F1404" s="109"/>
      <c r="G1404" s="109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</row>
    <row r="1405" spans="2:52" s="2" customFormat="1" x14ac:dyDescent="0.25">
      <c r="B1405" s="432"/>
      <c r="C1405" s="109"/>
      <c r="D1405" s="108"/>
      <c r="E1405" s="109"/>
      <c r="F1405" s="109"/>
      <c r="G1405" s="109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</row>
    <row r="1406" spans="2:52" s="2" customFormat="1" x14ac:dyDescent="0.25">
      <c r="B1406" s="432"/>
      <c r="C1406" s="109"/>
      <c r="D1406" s="108"/>
      <c r="E1406" s="109"/>
      <c r="F1406" s="109"/>
      <c r="G1406" s="109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</row>
    <row r="1407" spans="2:52" s="2" customFormat="1" x14ac:dyDescent="0.25">
      <c r="B1407" s="432"/>
      <c r="C1407" s="109"/>
      <c r="D1407" s="108"/>
      <c r="E1407" s="109"/>
      <c r="F1407" s="109"/>
      <c r="G1407" s="109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</row>
    <row r="1408" spans="2:52" s="2" customFormat="1" x14ac:dyDescent="0.25">
      <c r="B1408" s="432"/>
      <c r="C1408" s="109"/>
      <c r="D1408" s="108"/>
      <c r="E1408" s="109"/>
      <c r="F1408" s="109"/>
      <c r="G1408" s="109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</row>
    <row r="1409" spans="2:52" s="2" customFormat="1" x14ac:dyDescent="0.25">
      <c r="B1409" s="432"/>
      <c r="C1409" s="109"/>
      <c r="D1409" s="108"/>
      <c r="E1409" s="109"/>
      <c r="F1409" s="109"/>
      <c r="G1409" s="109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</row>
    <row r="1410" spans="2:52" s="2" customFormat="1" x14ac:dyDescent="0.25">
      <c r="B1410" s="432"/>
      <c r="C1410" s="109"/>
      <c r="D1410" s="108"/>
      <c r="E1410" s="109"/>
      <c r="F1410" s="109"/>
      <c r="G1410" s="109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</row>
    <row r="1411" spans="2:52" s="2" customFormat="1" x14ac:dyDescent="0.25">
      <c r="B1411" s="432"/>
      <c r="C1411" s="109"/>
      <c r="D1411" s="108"/>
      <c r="E1411" s="109"/>
      <c r="F1411" s="109"/>
      <c r="G1411" s="109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</row>
    <row r="1412" spans="2:52" s="2" customFormat="1" x14ac:dyDescent="0.25">
      <c r="B1412" s="432"/>
      <c r="C1412" s="109"/>
      <c r="D1412" s="108"/>
      <c r="E1412" s="109"/>
      <c r="F1412" s="109"/>
      <c r="G1412" s="109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</row>
    <row r="1413" spans="2:52" s="2" customFormat="1" x14ac:dyDescent="0.25">
      <c r="B1413" s="432"/>
      <c r="C1413" s="109"/>
      <c r="D1413" s="108"/>
      <c r="E1413" s="109"/>
      <c r="F1413" s="109"/>
      <c r="G1413" s="109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</row>
    <row r="1414" spans="2:52" s="2" customFormat="1" x14ac:dyDescent="0.25">
      <c r="B1414" s="432"/>
      <c r="C1414" s="109"/>
      <c r="D1414" s="108"/>
      <c r="E1414" s="109"/>
      <c r="F1414" s="109"/>
      <c r="G1414" s="109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</row>
    <row r="1415" spans="2:52" s="2" customFormat="1" x14ac:dyDescent="0.25">
      <c r="B1415" s="432"/>
      <c r="C1415" s="109"/>
      <c r="D1415" s="108"/>
      <c r="E1415" s="109"/>
      <c r="F1415" s="109"/>
      <c r="G1415" s="109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</row>
    <row r="1416" spans="2:52" s="2" customFormat="1" x14ac:dyDescent="0.25">
      <c r="B1416" s="432"/>
      <c r="C1416" s="109"/>
      <c r="D1416" s="108"/>
      <c r="E1416" s="109"/>
      <c r="F1416" s="109"/>
      <c r="G1416" s="109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</row>
    <row r="1417" spans="2:52" s="2" customFormat="1" x14ac:dyDescent="0.25">
      <c r="B1417" s="432"/>
      <c r="C1417" s="109"/>
      <c r="D1417" s="108"/>
      <c r="E1417" s="109"/>
      <c r="F1417" s="109"/>
      <c r="G1417" s="109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</row>
    <row r="1418" spans="2:52" s="2" customFormat="1" x14ac:dyDescent="0.25">
      <c r="B1418" s="432"/>
      <c r="C1418" s="109"/>
      <c r="D1418" s="108"/>
      <c r="E1418" s="109"/>
      <c r="F1418" s="109"/>
      <c r="G1418" s="109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</row>
    <row r="1419" spans="2:52" s="2" customFormat="1" x14ac:dyDescent="0.25">
      <c r="B1419" s="432"/>
      <c r="C1419" s="109"/>
      <c r="D1419" s="108"/>
      <c r="E1419" s="109"/>
      <c r="F1419" s="109"/>
      <c r="G1419" s="109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</row>
    <row r="1420" spans="2:52" s="2" customFormat="1" x14ac:dyDescent="0.25">
      <c r="B1420" s="432"/>
      <c r="C1420" s="109"/>
      <c r="D1420" s="108"/>
      <c r="E1420" s="109"/>
      <c r="F1420" s="109"/>
      <c r="G1420" s="109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</row>
    <row r="1421" spans="2:52" s="2" customFormat="1" x14ac:dyDescent="0.25">
      <c r="B1421" s="432"/>
      <c r="C1421" s="109"/>
      <c r="D1421" s="108"/>
      <c r="E1421" s="109"/>
      <c r="F1421" s="109"/>
      <c r="G1421" s="109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</row>
    <row r="1422" spans="2:52" s="2" customFormat="1" x14ac:dyDescent="0.25">
      <c r="B1422" s="432"/>
      <c r="C1422" s="109"/>
      <c r="D1422" s="108"/>
      <c r="E1422" s="109"/>
      <c r="F1422" s="109"/>
      <c r="G1422" s="109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</row>
    <row r="1423" spans="2:52" s="2" customFormat="1" x14ac:dyDescent="0.25">
      <c r="B1423" s="432"/>
      <c r="C1423" s="109"/>
      <c r="D1423" s="108"/>
      <c r="E1423" s="109"/>
      <c r="F1423" s="109"/>
      <c r="G1423" s="109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</row>
    <row r="1424" spans="2:52" s="2" customFormat="1" x14ac:dyDescent="0.25">
      <c r="B1424" s="432"/>
      <c r="C1424" s="109"/>
      <c r="D1424" s="108"/>
      <c r="E1424" s="109"/>
      <c r="F1424" s="109"/>
      <c r="G1424" s="109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</row>
    <row r="1425" spans="2:52" s="2" customFormat="1" x14ac:dyDescent="0.25">
      <c r="B1425" s="432"/>
      <c r="C1425" s="109"/>
      <c r="D1425" s="108"/>
      <c r="E1425" s="109"/>
      <c r="F1425" s="109"/>
      <c r="G1425" s="109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</row>
    <row r="1426" spans="2:52" s="2" customFormat="1" x14ac:dyDescent="0.25">
      <c r="B1426" s="432"/>
      <c r="C1426" s="109"/>
      <c r="D1426" s="108"/>
      <c r="E1426" s="109"/>
      <c r="F1426" s="109"/>
      <c r="G1426" s="109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</row>
    <row r="1427" spans="2:52" s="2" customFormat="1" x14ac:dyDescent="0.25">
      <c r="B1427" s="432"/>
      <c r="C1427" s="109"/>
      <c r="D1427" s="108"/>
      <c r="E1427" s="109"/>
      <c r="F1427" s="109"/>
      <c r="G1427" s="109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</row>
    <row r="1428" spans="2:52" s="2" customFormat="1" x14ac:dyDescent="0.25">
      <c r="B1428" s="432"/>
      <c r="C1428" s="109"/>
      <c r="D1428" s="108"/>
      <c r="E1428" s="109"/>
      <c r="F1428" s="109"/>
      <c r="G1428" s="109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</row>
    <row r="1429" spans="2:52" s="2" customFormat="1" x14ac:dyDescent="0.25">
      <c r="B1429" s="432"/>
      <c r="C1429" s="109"/>
      <c r="D1429" s="108"/>
      <c r="E1429" s="109"/>
      <c r="F1429" s="109"/>
      <c r="G1429" s="109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</row>
    <row r="1430" spans="2:52" s="2" customFormat="1" x14ac:dyDescent="0.25">
      <c r="B1430" s="432"/>
      <c r="C1430" s="109"/>
      <c r="D1430" s="108"/>
      <c r="E1430" s="109"/>
      <c r="F1430" s="109"/>
      <c r="G1430" s="109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</row>
    <row r="1431" spans="2:52" s="2" customFormat="1" x14ac:dyDescent="0.25">
      <c r="B1431" s="432"/>
      <c r="C1431" s="109"/>
      <c r="D1431" s="108"/>
      <c r="E1431" s="109"/>
      <c r="F1431" s="109"/>
      <c r="G1431" s="109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</row>
    <row r="1432" spans="2:52" s="2" customFormat="1" x14ac:dyDescent="0.25">
      <c r="B1432" s="432"/>
      <c r="C1432" s="109"/>
      <c r="D1432" s="108"/>
      <c r="E1432" s="109"/>
      <c r="F1432" s="109"/>
      <c r="G1432" s="109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</row>
    <row r="1433" spans="2:52" s="2" customFormat="1" x14ac:dyDescent="0.25">
      <c r="B1433" s="432"/>
      <c r="C1433" s="109"/>
      <c r="D1433" s="108"/>
      <c r="E1433" s="109"/>
      <c r="F1433" s="109"/>
      <c r="G1433" s="109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</row>
    <row r="1434" spans="2:52" s="2" customFormat="1" x14ac:dyDescent="0.25">
      <c r="B1434" s="432"/>
      <c r="C1434" s="109"/>
      <c r="D1434" s="108"/>
      <c r="E1434" s="109"/>
      <c r="F1434" s="109"/>
      <c r="G1434" s="109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</row>
    <row r="1435" spans="2:52" s="2" customFormat="1" x14ac:dyDescent="0.25">
      <c r="B1435" s="432"/>
      <c r="C1435" s="109"/>
      <c r="D1435" s="108"/>
      <c r="E1435" s="109"/>
      <c r="F1435" s="109"/>
      <c r="G1435" s="109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</row>
    <row r="1436" spans="2:52" s="2" customFormat="1" x14ac:dyDescent="0.25">
      <c r="B1436" s="432"/>
      <c r="C1436" s="109"/>
      <c r="D1436" s="108"/>
      <c r="E1436" s="109"/>
      <c r="F1436" s="109"/>
      <c r="G1436" s="109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</row>
    <row r="1437" spans="2:52" s="2" customFormat="1" x14ac:dyDescent="0.25">
      <c r="B1437" s="432"/>
      <c r="C1437" s="109"/>
      <c r="D1437" s="108"/>
      <c r="E1437" s="109"/>
      <c r="F1437" s="109"/>
      <c r="G1437" s="109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</row>
    <row r="1438" spans="2:52" s="2" customFormat="1" x14ac:dyDescent="0.25">
      <c r="B1438" s="432"/>
      <c r="C1438" s="109"/>
      <c r="D1438" s="108"/>
      <c r="E1438" s="109"/>
      <c r="F1438" s="109"/>
      <c r="G1438" s="109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</row>
    <row r="1439" spans="2:52" s="2" customFormat="1" x14ac:dyDescent="0.25">
      <c r="B1439" s="432"/>
      <c r="C1439" s="109"/>
      <c r="D1439" s="108"/>
      <c r="E1439" s="109"/>
      <c r="F1439" s="109"/>
      <c r="G1439" s="109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</row>
    <row r="1440" spans="2:52" s="2" customFormat="1" x14ac:dyDescent="0.25">
      <c r="B1440" s="432"/>
      <c r="C1440" s="109"/>
      <c r="D1440" s="108"/>
      <c r="E1440" s="109"/>
      <c r="F1440" s="109"/>
      <c r="G1440" s="109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</row>
    <row r="1441" spans="2:52" s="2" customFormat="1" x14ac:dyDescent="0.25">
      <c r="B1441" s="432"/>
      <c r="C1441" s="109"/>
      <c r="D1441" s="108"/>
      <c r="E1441" s="109"/>
      <c r="F1441" s="109"/>
      <c r="G1441" s="109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</row>
    <row r="1442" spans="2:52" s="2" customFormat="1" x14ac:dyDescent="0.25">
      <c r="B1442" s="432"/>
      <c r="C1442" s="109"/>
      <c r="D1442" s="108"/>
      <c r="E1442" s="109"/>
      <c r="F1442" s="109"/>
      <c r="G1442" s="109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</row>
    <row r="1443" spans="2:52" s="2" customFormat="1" x14ac:dyDescent="0.25">
      <c r="B1443" s="432"/>
      <c r="C1443" s="109"/>
      <c r="D1443" s="108"/>
      <c r="E1443" s="109"/>
      <c r="F1443" s="109"/>
      <c r="G1443" s="109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</row>
    <row r="1444" spans="2:52" s="2" customFormat="1" x14ac:dyDescent="0.25">
      <c r="B1444" s="432"/>
      <c r="C1444" s="109"/>
      <c r="D1444" s="108"/>
      <c r="E1444" s="109"/>
      <c r="F1444" s="109"/>
      <c r="G1444" s="109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</row>
    <row r="1445" spans="2:52" s="2" customFormat="1" x14ac:dyDescent="0.25">
      <c r="B1445" s="432"/>
      <c r="C1445" s="109"/>
      <c r="D1445" s="108"/>
      <c r="E1445" s="109"/>
      <c r="F1445" s="109"/>
      <c r="G1445" s="109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</row>
    <row r="1446" spans="2:52" s="2" customFormat="1" x14ac:dyDescent="0.25">
      <c r="B1446" s="432"/>
      <c r="C1446" s="109"/>
      <c r="D1446" s="108"/>
      <c r="E1446" s="109"/>
      <c r="F1446" s="109"/>
      <c r="G1446" s="109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</row>
    <row r="1447" spans="2:52" s="2" customFormat="1" x14ac:dyDescent="0.25">
      <c r="B1447" s="432"/>
      <c r="C1447" s="109"/>
      <c r="D1447" s="108"/>
      <c r="E1447" s="109"/>
      <c r="F1447" s="109"/>
      <c r="G1447" s="109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</row>
    <row r="1448" spans="2:52" s="2" customFormat="1" x14ac:dyDescent="0.25">
      <c r="B1448" s="432"/>
      <c r="C1448" s="109"/>
      <c r="D1448" s="108"/>
      <c r="E1448" s="109"/>
      <c r="F1448" s="109"/>
      <c r="G1448" s="109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</row>
    <row r="1449" spans="2:52" s="2" customFormat="1" x14ac:dyDescent="0.25">
      <c r="B1449" s="432"/>
      <c r="C1449" s="109"/>
      <c r="D1449" s="108"/>
      <c r="E1449" s="109"/>
      <c r="F1449" s="109"/>
      <c r="G1449" s="109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</row>
    <row r="1450" spans="2:52" s="2" customFormat="1" x14ac:dyDescent="0.25">
      <c r="B1450" s="432"/>
      <c r="C1450" s="109"/>
      <c r="D1450" s="108"/>
      <c r="E1450" s="109"/>
      <c r="F1450" s="109"/>
      <c r="G1450" s="109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</row>
    <row r="1451" spans="2:52" s="2" customFormat="1" x14ac:dyDescent="0.25">
      <c r="B1451" s="432"/>
      <c r="C1451" s="109"/>
      <c r="D1451" s="108"/>
      <c r="E1451" s="109"/>
      <c r="F1451" s="109"/>
      <c r="G1451" s="109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</row>
    <row r="1452" spans="2:52" s="2" customFormat="1" x14ac:dyDescent="0.25">
      <c r="B1452" s="432"/>
      <c r="C1452" s="109"/>
      <c r="D1452" s="108"/>
      <c r="E1452" s="109"/>
      <c r="F1452" s="109"/>
      <c r="G1452" s="109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</row>
    <row r="1453" spans="2:52" s="2" customFormat="1" x14ac:dyDescent="0.25">
      <c r="B1453" s="432"/>
      <c r="C1453" s="109"/>
      <c r="D1453" s="108"/>
      <c r="E1453" s="109"/>
      <c r="F1453" s="109"/>
      <c r="G1453" s="109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</row>
    <row r="1454" spans="2:52" s="2" customFormat="1" x14ac:dyDescent="0.25">
      <c r="B1454" s="432"/>
      <c r="C1454" s="109"/>
      <c r="D1454" s="108"/>
      <c r="E1454" s="109"/>
      <c r="F1454" s="109"/>
      <c r="G1454" s="109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</row>
    <row r="1455" spans="2:52" s="2" customFormat="1" x14ac:dyDescent="0.25">
      <c r="B1455" s="432"/>
      <c r="C1455" s="109"/>
      <c r="D1455" s="108"/>
      <c r="E1455" s="109"/>
      <c r="F1455" s="109"/>
      <c r="G1455" s="109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</row>
    <row r="1456" spans="2:52" s="2" customFormat="1" x14ac:dyDescent="0.25">
      <c r="B1456" s="432"/>
      <c r="C1456" s="109"/>
      <c r="D1456" s="108"/>
      <c r="E1456" s="109"/>
      <c r="F1456" s="109"/>
      <c r="G1456" s="109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</row>
    <row r="1457" spans="2:52" s="2" customFormat="1" x14ac:dyDescent="0.25">
      <c r="B1457" s="432"/>
      <c r="C1457" s="109"/>
      <c r="D1457" s="108"/>
      <c r="E1457" s="109"/>
      <c r="F1457" s="109"/>
      <c r="G1457" s="109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</row>
    <row r="1458" spans="2:52" s="2" customFormat="1" x14ac:dyDescent="0.25">
      <c r="B1458" s="432"/>
      <c r="C1458" s="109"/>
      <c r="D1458" s="108"/>
      <c r="E1458" s="109"/>
      <c r="F1458" s="109"/>
      <c r="G1458" s="109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</row>
    <row r="1459" spans="2:52" s="2" customFormat="1" x14ac:dyDescent="0.25">
      <c r="B1459" s="432"/>
      <c r="C1459" s="109"/>
      <c r="D1459" s="108"/>
      <c r="E1459" s="109"/>
      <c r="F1459" s="109"/>
      <c r="G1459" s="109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</row>
    <row r="1460" spans="2:52" s="2" customFormat="1" x14ac:dyDescent="0.25">
      <c r="B1460" s="432"/>
      <c r="C1460" s="109"/>
      <c r="D1460" s="108"/>
      <c r="E1460" s="109"/>
      <c r="F1460" s="109"/>
      <c r="G1460" s="109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</row>
    <row r="1461" spans="2:52" s="2" customFormat="1" x14ac:dyDescent="0.25">
      <c r="B1461" s="432"/>
      <c r="C1461" s="109"/>
      <c r="D1461" s="108"/>
      <c r="E1461" s="109"/>
      <c r="F1461" s="109"/>
      <c r="G1461" s="109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</row>
    <row r="1462" spans="2:52" s="2" customFormat="1" x14ac:dyDescent="0.25">
      <c r="B1462" s="432"/>
      <c r="C1462" s="109"/>
      <c r="D1462" s="108"/>
      <c r="E1462" s="109"/>
      <c r="F1462" s="109"/>
      <c r="G1462" s="109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</row>
    <row r="1463" spans="2:52" s="2" customFormat="1" x14ac:dyDescent="0.25">
      <c r="B1463" s="432"/>
      <c r="C1463" s="109"/>
      <c r="D1463" s="108"/>
      <c r="E1463" s="109"/>
      <c r="F1463" s="109"/>
      <c r="G1463" s="109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</row>
    <row r="1464" spans="2:52" s="2" customFormat="1" x14ac:dyDescent="0.25">
      <c r="B1464" s="432"/>
      <c r="C1464" s="109"/>
      <c r="D1464" s="108"/>
      <c r="E1464" s="109"/>
      <c r="F1464" s="109"/>
      <c r="G1464" s="109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</row>
    <row r="1465" spans="2:52" s="2" customFormat="1" x14ac:dyDescent="0.25">
      <c r="B1465" s="432"/>
      <c r="C1465" s="109"/>
      <c r="D1465" s="108"/>
      <c r="E1465" s="109"/>
      <c r="F1465" s="109"/>
      <c r="G1465" s="109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</row>
    <row r="1466" spans="2:52" s="2" customFormat="1" x14ac:dyDescent="0.25">
      <c r="B1466" s="432"/>
      <c r="C1466" s="109"/>
      <c r="D1466" s="108"/>
      <c r="E1466" s="109"/>
      <c r="F1466" s="109"/>
      <c r="G1466" s="109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</row>
    <row r="1467" spans="2:52" s="2" customFormat="1" x14ac:dyDescent="0.25">
      <c r="B1467" s="432"/>
      <c r="C1467" s="109"/>
      <c r="D1467" s="108"/>
      <c r="E1467" s="109"/>
      <c r="F1467" s="109"/>
      <c r="G1467" s="109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</row>
    <row r="1468" spans="2:52" s="2" customFormat="1" x14ac:dyDescent="0.25">
      <c r="B1468" s="432"/>
      <c r="C1468" s="109"/>
      <c r="D1468" s="108"/>
      <c r="E1468" s="109"/>
      <c r="F1468" s="109"/>
      <c r="G1468" s="109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</row>
    <row r="1469" spans="2:52" s="2" customFormat="1" x14ac:dyDescent="0.25">
      <c r="B1469" s="432"/>
      <c r="C1469" s="109"/>
      <c r="D1469" s="108"/>
      <c r="E1469" s="109"/>
      <c r="F1469" s="109"/>
      <c r="G1469" s="109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</row>
    <row r="1470" spans="2:52" s="2" customFormat="1" x14ac:dyDescent="0.25">
      <c r="B1470" s="432"/>
      <c r="C1470" s="109"/>
      <c r="D1470" s="108"/>
      <c r="E1470" s="109"/>
      <c r="F1470" s="109"/>
      <c r="G1470" s="109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</row>
    <row r="1471" spans="2:52" s="2" customFormat="1" x14ac:dyDescent="0.25">
      <c r="B1471" s="432"/>
      <c r="C1471" s="109"/>
      <c r="D1471" s="108"/>
      <c r="E1471" s="109"/>
      <c r="F1471" s="109"/>
      <c r="G1471" s="109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</row>
    <row r="1472" spans="2:52" s="2" customFormat="1" x14ac:dyDescent="0.25">
      <c r="B1472" s="432"/>
      <c r="C1472" s="109"/>
      <c r="D1472" s="108"/>
      <c r="E1472" s="109"/>
      <c r="F1472" s="109"/>
      <c r="G1472" s="109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</row>
    <row r="1473" spans="2:52" s="2" customFormat="1" x14ac:dyDescent="0.25">
      <c r="B1473" s="432"/>
      <c r="C1473" s="109"/>
      <c r="D1473" s="108"/>
      <c r="E1473" s="109"/>
      <c r="F1473" s="109"/>
      <c r="G1473" s="109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</row>
    <row r="1474" spans="2:52" s="2" customFormat="1" x14ac:dyDescent="0.25">
      <c r="B1474" s="432"/>
      <c r="C1474" s="109"/>
      <c r="D1474" s="108"/>
      <c r="E1474" s="109"/>
      <c r="F1474" s="109"/>
      <c r="G1474" s="109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</row>
    <row r="1475" spans="2:52" s="2" customFormat="1" x14ac:dyDescent="0.25">
      <c r="B1475" s="432"/>
      <c r="C1475" s="109"/>
      <c r="D1475" s="108"/>
      <c r="E1475" s="109"/>
      <c r="F1475" s="109"/>
      <c r="G1475" s="109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</row>
    <row r="1476" spans="2:52" s="2" customFormat="1" x14ac:dyDescent="0.25">
      <c r="B1476" s="432"/>
      <c r="C1476" s="109"/>
      <c r="D1476" s="108"/>
      <c r="E1476" s="109"/>
      <c r="F1476" s="109"/>
      <c r="G1476" s="109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</row>
    <row r="1477" spans="2:52" s="2" customFormat="1" x14ac:dyDescent="0.25">
      <c r="B1477" s="432"/>
      <c r="C1477" s="109"/>
      <c r="D1477" s="108"/>
      <c r="E1477" s="109"/>
      <c r="F1477" s="109"/>
      <c r="G1477" s="109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</row>
    <row r="1478" spans="2:52" s="2" customFormat="1" x14ac:dyDescent="0.25">
      <c r="B1478" s="432"/>
      <c r="C1478" s="109"/>
      <c r="D1478" s="108"/>
      <c r="E1478" s="109"/>
      <c r="F1478" s="109"/>
      <c r="G1478" s="109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</row>
    <row r="1479" spans="2:52" s="2" customFormat="1" x14ac:dyDescent="0.25">
      <c r="B1479" s="432"/>
      <c r="C1479" s="109"/>
      <c r="D1479" s="108"/>
      <c r="E1479" s="109"/>
      <c r="F1479" s="109"/>
      <c r="G1479" s="109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</row>
    <row r="1480" spans="2:52" s="2" customFormat="1" x14ac:dyDescent="0.25">
      <c r="B1480" s="432"/>
      <c r="C1480" s="109"/>
      <c r="D1480" s="108"/>
      <c r="E1480" s="109"/>
      <c r="F1480" s="109"/>
      <c r="G1480" s="109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</row>
    <row r="1481" spans="2:52" s="2" customFormat="1" x14ac:dyDescent="0.25">
      <c r="B1481" s="432"/>
      <c r="C1481" s="109"/>
      <c r="D1481" s="108"/>
      <c r="E1481" s="109"/>
      <c r="F1481" s="109"/>
      <c r="G1481" s="109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</row>
    <row r="1482" spans="2:52" s="2" customFormat="1" x14ac:dyDescent="0.25">
      <c r="B1482" s="432"/>
      <c r="C1482" s="109"/>
      <c r="D1482" s="108"/>
      <c r="E1482" s="109"/>
      <c r="F1482" s="109"/>
      <c r="G1482" s="109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</row>
    <row r="1483" spans="2:52" s="2" customFormat="1" x14ac:dyDescent="0.25">
      <c r="B1483" s="432"/>
      <c r="C1483" s="109"/>
      <c r="D1483" s="108"/>
      <c r="E1483" s="109"/>
      <c r="F1483" s="109"/>
      <c r="G1483" s="109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</row>
    <row r="1484" spans="2:52" s="2" customFormat="1" x14ac:dyDescent="0.25">
      <c r="B1484" s="432"/>
      <c r="C1484" s="109"/>
      <c r="D1484" s="108"/>
      <c r="E1484" s="109"/>
      <c r="F1484" s="109"/>
      <c r="G1484" s="109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</row>
    <row r="1485" spans="2:52" s="2" customFormat="1" x14ac:dyDescent="0.25">
      <c r="B1485" s="432"/>
      <c r="C1485" s="109"/>
      <c r="D1485" s="108"/>
      <c r="E1485" s="109"/>
      <c r="F1485" s="109"/>
      <c r="G1485" s="109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</row>
    <row r="1486" spans="2:52" s="2" customFormat="1" x14ac:dyDescent="0.25">
      <c r="B1486" s="432"/>
      <c r="C1486" s="109"/>
      <c r="D1486" s="108"/>
      <c r="E1486" s="109"/>
      <c r="F1486" s="109"/>
      <c r="G1486" s="109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</row>
    <row r="1487" spans="2:52" s="2" customFormat="1" x14ac:dyDescent="0.25">
      <c r="B1487" s="432"/>
      <c r="C1487" s="109"/>
      <c r="D1487" s="108"/>
      <c r="E1487" s="109"/>
      <c r="F1487" s="109"/>
      <c r="G1487" s="109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</row>
    <row r="1488" spans="2:52" s="2" customFormat="1" x14ac:dyDescent="0.25">
      <c r="B1488" s="432"/>
      <c r="C1488" s="109"/>
      <c r="D1488" s="108"/>
      <c r="E1488" s="109"/>
      <c r="F1488" s="109"/>
      <c r="G1488" s="109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</row>
    <row r="1489" spans="2:52" s="2" customFormat="1" x14ac:dyDescent="0.25">
      <c r="B1489" s="432"/>
      <c r="C1489" s="109"/>
      <c r="D1489" s="108"/>
      <c r="E1489" s="109"/>
      <c r="F1489" s="109"/>
      <c r="G1489" s="109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</row>
    <row r="1490" spans="2:52" s="2" customFormat="1" x14ac:dyDescent="0.25">
      <c r="B1490" s="432"/>
      <c r="C1490" s="109"/>
      <c r="D1490" s="108"/>
      <c r="E1490" s="109"/>
      <c r="F1490" s="109"/>
      <c r="G1490" s="109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</row>
    <row r="1491" spans="2:52" s="2" customFormat="1" x14ac:dyDescent="0.25">
      <c r="B1491" s="432"/>
      <c r="C1491" s="109"/>
      <c r="D1491" s="108"/>
      <c r="E1491" s="109"/>
      <c r="F1491" s="109"/>
      <c r="G1491" s="109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</row>
    <row r="1492" spans="2:52" s="2" customFormat="1" x14ac:dyDescent="0.25">
      <c r="B1492" s="432"/>
      <c r="C1492" s="109"/>
      <c r="D1492" s="108"/>
      <c r="E1492" s="109"/>
      <c r="F1492" s="109"/>
      <c r="G1492" s="109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</row>
    <row r="1493" spans="2:52" s="2" customFormat="1" x14ac:dyDescent="0.25">
      <c r="B1493" s="432"/>
      <c r="C1493" s="109"/>
      <c r="D1493" s="108"/>
      <c r="E1493" s="109"/>
      <c r="F1493" s="109"/>
      <c r="G1493" s="109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</row>
    <row r="1494" spans="2:52" s="2" customFormat="1" x14ac:dyDescent="0.25">
      <c r="B1494" s="432"/>
      <c r="C1494" s="109"/>
      <c r="D1494" s="108"/>
      <c r="E1494" s="109"/>
      <c r="F1494" s="109"/>
      <c r="G1494" s="109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</row>
    <row r="1495" spans="2:52" s="2" customFormat="1" x14ac:dyDescent="0.25">
      <c r="B1495" s="432"/>
      <c r="C1495" s="109"/>
      <c r="D1495" s="108"/>
      <c r="E1495" s="109"/>
      <c r="F1495" s="109"/>
      <c r="G1495" s="109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</row>
    <row r="1496" spans="2:52" s="2" customFormat="1" x14ac:dyDescent="0.25">
      <c r="B1496" s="432"/>
      <c r="C1496" s="109"/>
      <c r="D1496" s="108"/>
      <c r="E1496" s="109"/>
      <c r="F1496" s="109"/>
      <c r="G1496" s="109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</row>
    <row r="1497" spans="2:52" s="2" customFormat="1" x14ac:dyDescent="0.25">
      <c r="B1497" s="432"/>
      <c r="C1497" s="109"/>
      <c r="D1497" s="108"/>
      <c r="E1497" s="109"/>
      <c r="F1497" s="109"/>
      <c r="G1497" s="109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</row>
    <row r="1498" spans="2:52" s="2" customFormat="1" x14ac:dyDescent="0.25">
      <c r="B1498" s="432"/>
      <c r="C1498" s="109"/>
      <c r="D1498" s="108"/>
      <c r="E1498" s="109"/>
      <c r="F1498" s="109"/>
      <c r="G1498" s="109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</row>
    <row r="1499" spans="2:52" s="2" customFormat="1" x14ac:dyDescent="0.25">
      <c r="B1499" s="432"/>
      <c r="C1499" s="109"/>
      <c r="D1499" s="108"/>
      <c r="E1499" s="109"/>
      <c r="F1499" s="109"/>
      <c r="G1499" s="109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</row>
    <row r="1500" spans="2:52" s="2" customFormat="1" x14ac:dyDescent="0.25">
      <c r="B1500" s="432"/>
      <c r="C1500" s="109"/>
      <c r="D1500" s="108"/>
      <c r="E1500" s="109"/>
      <c r="F1500" s="109"/>
      <c r="G1500" s="109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</row>
    <row r="1501" spans="2:52" s="2" customFormat="1" x14ac:dyDescent="0.25">
      <c r="B1501" s="432"/>
      <c r="C1501" s="109"/>
      <c r="D1501" s="108"/>
      <c r="E1501" s="109"/>
      <c r="F1501" s="109"/>
      <c r="G1501" s="109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</row>
    <row r="1502" spans="2:52" s="2" customFormat="1" x14ac:dyDescent="0.25">
      <c r="B1502" s="432"/>
      <c r="C1502" s="109"/>
      <c r="D1502" s="108"/>
      <c r="E1502" s="109"/>
      <c r="F1502" s="109"/>
      <c r="G1502" s="109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</row>
    <row r="1503" spans="2:52" s="2" customFormat="1" x14ac:dyDescent="0.25">
      <c r="B1503" s="432"/>
      <c r="C1503" s="109"/>
      <c r="D1503" s="108"/>
      <c r="E1503" s="109"/>
      <c r="F1503" s="109"/>
      <c r="G1503" s="109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</row>
    <row r="1504" spans="2:52" s="2" customFormat="1" x14ac:dyDescent="0.25">
      <c r="B1504" s="432"/>
      <c r="C1504" s="109"/>
      <c r="D1504" s="108"/>
      <c r="E1504" s="109"/>
      <c r="F1504" s="109"/>
      <c r="G1504" s="109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</row>
    <row r="1505" spans="2:52" s="2" customFormat="1" x14ac:dyDescent="0.25">
      <c r="B1505" s="432"/>
      <c r="C1505" s="109"/>
      <c r="D1505" s="108"/>
      <c r="E1505" s="109"/>
      <c r="F1505" s="109"/>
      <c r="G1505" s="109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</row>
    <row r="1506" spans="2:52" s="2" customFormat="1" x14ac:dyDescent="0.25">
      <c r="B1506" s="432"/>
      <c r="C1506" s="109"/>
      <c r="D1506" s="108"/>
      <c r="E1506" s="109"/>
      <c r="F1506" s="109"/>
      <c r="G1506" s="109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</row>
    <row r="1507" spans="2:52" s="2" customFormat="1" x14ac:dyDescent="0.25">
      <c r="B1507" s="432"/>
      <c r="C1507" s="109"/>
      <c r="D1507" s="108"/>
      <c r="E1507" s="109"/>
      <c r="F1507" s="109"/>
      <c r="G1507" s="109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</row>
    <row r="1508" spans="2:52" s="2" customFormat="1" x14ac:dyDescent="0.25">
      <c r="B1508" s="432"/>
      <c r="C1508" s="109"/>
      <c r="D1508" s="108"/>
      <c r="E1508" s="109"/>
      <c r="F1508" s="109"/>
      <c r="G1508" s="109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</row>
    <row r="1509" spans="2:52" s="2" customFormat="1" x14ac:dyDescent="0.25">
      <c r="B1509" s="432"/>
      <c r="C1509" s="109"/>
      <c r="D1509" s="108"/>
      <c r="E1509" s="109"/>
      <c r="F1509" s="109"/>
      <c r="G1509" s="109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</row>
    <row r="1510" spans="2:52" s="2" customFormat="1" x14ac:dyDescent="0.25">
      <c r="B1510" s="432"/>
      <c r="C1510" s="109"/>
      <c r="D1510" s="108"/>
      <c r="E1510" s="109"/>
      <c r="F1510" s="109"/>
      <c r="G1510" s="109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</row>
    <row r="1511" spans="2:52" s="2" customFormat="1" x14ac:dyDescent="0.25">
      <c r="B1511" s="432"/>
      <c r="C1511" s="109"/>
      <c r="D1511" s="108"/>
      <c r="E1511" s="109"/>
      <c r="F1511" s="109"/>
      <c r="G1511" s="109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</row>
    <row r="1512" spans="2:52" s="2" customFormat="1" x14ac:dyDescent="0.25">
      <c r="B1512" s="432"/>
      <c r="C1512" s="109"/>
      <c r="D1512" s="108"/>
      <c r="E1512" s="109"/>
      <c r="F1512" s="109"/>
      <c r="G1512" s="109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</row>
    <row r="1513" spans="2:52" s="2" customFormat="1" x14ac:dyDescent="0.25">
      <c r="B1513" s="432"/>
      <c r="C1513" s="109"/>
      <c r="D1513" s="108"/>
      <c r="E1513" s="109"/>
      <c r="F1513" s="109"/>
      <c r="G1513" s="109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</row>
    <row r="1514" spans="2:52" s="2" customFormat="1" x14ac:dyDescent="0.25">
      <c r="B1514" s="432"/>
      <c r="C1514" s="109"/>
      <c r="D1514" s="108"/>
      <c r="E1514" s="109"/>
      <c r="F1514" s="109"/>
      <c r="G1514" s="109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</row>
    <row r="1515" spans="2:52" s="2" customFormat="1" x14ac:dyDescent="0.25">
      <c r="B1515" s="432"/>
      <c r="C1515" s="109"/>
      <c r="D1515" s="108"/>
      <c r="E1515" s="109"/>
      <c r="F1515" s="109"/>
      <c r="G1515" s="109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</row>
    <row r="1516" spans="2:52" s="2" customFormat="1" x14ac:dyDescent="0.25">
      <c r="B1516" s="432"/>
      <c r="C1516" s="109"/>
      <c r="D1516" s="108"/>
      <c r="E1516" s="109"/>
      <c r="F1516" s="109"/>
      <c r="G1516" s="109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</row>
    <row r="1517" spans="2:52" s="2" customFormat="1" x14ac:dyDescent="0.25">
      <c r="B1517" s="432"/>
      <c r="C1517" s="109"/>
      <c r="D1517" s="108"/>
      <c r="E1517" s="109"/>
      <c r="F1517" s="109"/>
      <c r="G1517" s="109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</row>
    <row r="1518" spans="2:52" s="2" customFormat="1" x14ac:dyDescent="0.25">
      <c r="B1518" s="432"/>
      <c r="C1518" s="109"/>
      <c r="D1518" s="108"/>
      <c r="E1518" s="109"/>
      <c r="F1518" s="109"/>
      <c r="G1518" s="109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</row>
    <row r="1519" spans="2:52" s="2" customFormat="1" x14ac:dyDescent="0.25">
      <c r="B1519" s="432"/>
      <c r="C1519" s="109"/>
      <c r="D1519" s="108"/>
      <c r="E1519" s="109"/>
      <c r="F1519" s="109"/>
      <c r="G1519" s="109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</row>
    <row r="1520" spans="2:52" s="2" customFormat="1" x14ac:dyDescent="0.25">
      <c r="B1520" s="432"/>
      <c r="C1520" s="109"/>
      <c r="D1520" s="108"/>
      <c r="E1520" s="109"/>
      <c r="F1520" s="109"/>
      <c r="G1520" s="109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</row>
    <row r="1521" spans="2:52" s="2" customFormat="1" x14ac:dyDescent="0.25">
      <c r="B1521" s="432"/>
      <c r="C1521" s="109"/>
      <c r="D1521" s="108"/>
      <c r="E1521" s="109"/>
      <c r="F1521" s="109"/>
      <c r="G1521" s="109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</row>
    <row r="1522" spans="2:52" s="2" customFormat="1" x14ac:dyDescent="0.25">
      <c r="B1522" s="432"/>
      <c r="C1522" s="109"/>
      <c r="D1522" s="108"/>
      <c r="E1522" s="109"/>
      <c r="F1522" s="109"/>
      <c r="G1522" s="109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</row>
    <row r="1523" spans="2:52" s="2" customFormat="1" x14ac:dyDescent="0.25">
      <c r="B1523" s="432"/>
      <c r="C1523" s="109"/>
      <c r="D1523" s="108"/>
      <c r="E1523" s="109"/>
      <c r="F1523" s="109"/>
      <c r="G1523" s="109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</row>
    <row r="1524" spans="2:52" s="2" customFormat="1" x14ac:dyDescent="0.25">
      <c r="B1524" s="432"/>
      <c r="C1524" s="109"/>
      <c r="D1524" s="108"/>
      <c r="E1524" s="109"/>
      <c r="F1524" s="109"/>
      <c r="G1524" s="109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</row>
    <row r="1525" spans="2:52" s="2" customFormat="1" x14ac:dyDescent="0.25">
      <c r="B1525" s="432"/>
      <c r="C1525" s="109"/>
      <c r="D1525" s="108"/>
      <c r="E1525" s="109"/>
      <c r="F1525" s="109"/>
      <c r="G1525" s="109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</row>
    <row r="1526" spans="2:52" s="2" customFormat="1" x14ac:dyDescent="0.25">
      <c r="B1526" s="432"/>
      <c r="C1526" s="109"/>
      <c r="D1526" s="108"/>
      <c r="E1526" s="109"/>
      <c r="F1526" s="109"/>
      <c r="G1526" s="109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</row>
    <row r="1527" spans="2:52" s="2" customFormat="1" x14ac:dyDescent="0.25">
      <c r="B1527" s="432"/>
      <c r="C1527" s="109"/>
      <c r="D1527" s="108"/>
      <c r="E1527" s="109"/>
      <c r="F1527" s="109"/>
      <c r="G1527" s="109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</row>
    <row r="1528" spans="2:52" s="2" customFormat="1" x14ac:dyDescent="0.25">
      <c r="B1528" s="432"/>
      <c r="C1528" s="109"/>
      <c r="D1528" s="108"/>
      <c r="E1528" s="109"/>
      <c r="F1528" s="109"/>
      <c r="G1528" s="109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</row>
    <row r="1529" spans="2:52" s="2" customFormat="1" x14ac:dyDescent="0.25">
      <c r="B1529" s="432"/>
      <c r="C1529" s="109"/>
      <c r="D1529" s="108"/>
      <c r="E1529" s="109"/>
      <c r="F1529" s="109"/>
      <c r="G1529" s="109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</row>
    <row r="1530" spans="2:52" s="2" customFormat="1" x14ac:dyDescent="0.25">
      <c r="B1530" s="432"/>
      <c r="C1530" s="109"/>
      <c r="D1530" s="108"/>
      <c r="E1530" s="109"/>
      <c r="F1530" s="109"/>
      <c r="G1530" s="109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</row>
    <row r="1531" spans="2:52" s="2" customFormat="1" x14ac:dyDescent="0.25">
      <c r="B1531" s="432"/>
      <c r="C1531" s="109"/>
      <c r="D1531" s="108"/>
      <c r="E1531" s="109"/>
      <c r="F1531" s="109"/>
      <c r="G1531" s="109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</row>
    <row r="1532" spans="2:52" s="2" customFormat="1" x14ac:dyDescent="0.25">
      <c r="B1532" s="432"/>
      <c r="C1532" s="109"/>
      <c r="D1532" s="108"/>
      <c r="E1532" s="109"/>
      <c r="F1532" s="109"/>
      <c r="G1532" s="109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</row>
    <row r="1533" spans="2:52" s="2" customFormat="1" x14ac:dyDescent="0.25">
      <c r="B1533" s="432"/>
      <c r="C1533" s="109"/>
      <c r="D1533" s="108"/>
      <c r="E1533" s="109"/>
      <c r="F1533" s="109"/>
      <c r="G1533" s="109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</row>
    <row r="1534" spans="2:52" s="2" customFormat="1" x14ac:dyDescent="0.25">
      <c r="B1534" s="432"/>
      <c r="C1534" s="109"/>
      <c r="D1534" s="108"/>
      <c r="E1534" s="109"/>
      <c r="F1534" s="109"/>
      <c r="G1534" s="109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</row>
    <row r="1535" spans="2:52" s="2" customFormat="1" x14ac:dyDescent="0.25">
      <c r="B1535" s="432"/>
      <c r="C1535" s="109"/>
      <c r="D1535" s="108"/>
      <c r="E1535" s="109"/>
      <c r="F1535" s="109"/>
      <c r="G1535" s="109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</row>
    <row r="1536" spans="2:52" s="2" customFormat="1" x14ac:dyDescent="0.25">
      <c r="B1536" s="432"/>
      <c r="C1536" s="109"/>
      <c r="D1536" s="108"/>
      <c r="E1536" s="109"/>
      <c r="F1536" s="109"/>
      <c r="G1536" s="109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</row>
    <row r="1537" spans="2:52" s="2" customFormat="1" x14ac:dyDescent="0.25">
      <c r="B1537" s="432"/>
      <c r="C1537" s="109"/>
      <c r="D1537" s="108"/>
      <c r="E1537" s="109"/>
      <c r="F1537" s="109"/>
      <c r="G1537" s="109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</row>
    <row r="1538" spans="2:52" s="2" customFormat="1" x14ac:dyDescent="0.25">
      <c r="B1538" s="432"/>
      <c r="C1538" s="109"/>
      <c r="D1538" s="108"/>
      <c r="E1538" s="109"/>
      <c r="F1538" s="109"/>
      <c r="G1538" s="109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</row>
    <row r="1539" spans="2:52" s="2" customFormat="1" x14ac:dyDescent="0.25">
      <c r="B1539" s="432"/>
      <c r="C1539" s="109"/>
      <c r="D1539" s="108"/>
      <c r="E1539" s="109"/>
      <c r="F1539" s="109"/>
      <c r="G1539" s="109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</row>
    <row r="1540" spans="2:52" s="2" customFormat="1" x14ac:dyDescent="0.25">
      <c r="B1540" s="432"/>
      <c r="C1540" s="109"/>
      <c r="D1540" s="108"/>
      <c r="E1540" s="109"/>
      <c r="F1540" s="109"/>
      <c r="G1540" s="109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</row>
    <row r="1541" spans="2:52" s="2" customFormat="1" x14ac:dyDescent="0.25">
      <c r="B1541" s="432"/>
      <c r="C1541" s="109"/>
      <c r="D1541" s="108"/>
      <c r="E1541" s="109"/>
      <c r="F1541" s="109"/>
      <c r="G1541" s="109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</row>
    <row r="1542" spans="2:52" s="2" customFormat="1" x14ac:dyDescent="0.25">
      <c r="B1542" s="432"/>
      <c r="C1542" s="109"/>
      <c r="D1542" s="108"/>
      <c r="E1542" s="109"/>
      <c r="F1542" s="109"/>
      <c r="G1542" s="109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</row>
    <row r="1543" spans="2:52" s="2" customFormat="1" x14ac:dyDescent="0.25">
      <c r="B1543" s="432"/>
      <c r="C1543" s="109"/>
      <c r="D1543" s="108"/>
      <c r="E1543" s="109"/>
      <c r="F1543" s="109"/>
      <c r="G1543" s="109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</row>
    <row r="1544" spans="2:52" s="2" customFormat="1" x14ac:dyDescent="0.25">
      <c r="B1544" s="432"/>
      <c r="C1544" s="109"/>
      <c r="D1544" s="108"/>
      <c r="E1544" s="109"/>
      <c r="F1544" s="109"/>
      <c r="G1544" s="109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</row>
    <row r="1545" spans="2:52" s="2" customFormat="1" x14ac:dyDescent="0.25">
      <c r="B1545" s="432"/>
      <c r="C1545" s="109"/>
      <c r="D1545" s="108"/>
      <c r="E1545" s="109"/>
      <c r="F1545" s="109"/>
      <c r="G1545" s="109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</row>
    <row r="1546" spans="2:52" s="2" customFormat="1" x14ac:dyDescent="0.25">
      <c r="B1546" s="432"/>
      <c r="C1546" s="109"/>
      <c r="D1546" s="108"/>
      <c r="E1546" s="109"/>
      <c r="F1546" s="109"/>
      <c r="G1546" s="109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</row>
    <row r="1547" spans="2:52" s="2" customFormat="1" x14ac:dyDescent="0.25">
      <c r="B1547" s="432"/>
      <c r="C1547" s="109"/>
      <c r="D1547" s="108"/>
      <c r="E1547" s="109"/>
      <c r="F1547" s="109"/>
      <c r="G1547" s="109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</row>
    <row r="1548" spans="2:52" s="2" customFormat="1" x14ac:dyDescent="0.25">
      <c r="B1548" s="432"/>
      <c r="C1548" s="109"/>
      <c r="D1548" s="108"/>
      <c r="E1548" s="109"/>
      <c r="F1548" s="109"/>
      <c r="G1548" s="109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</row>
    <row r="1549" spans="2:52" s="2" customFormat="1" x14ac:dyDescent="0.25">
      <c r="B1549" s="432"/>
      <c r="C1549" s="109"/>
      <c r="D1549" s="108"/>
      <c r="E1549" s="109"/>
      <c r="F1549" s="109"/>
      <c r="G1549" s="109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</row>
    <row r="1550" spans="2:52" s="2" customFormat="1" x14ac:dyDescent="0.25">
      <c r="B1550" s="432"/>
      <c r="C1550" s="109"/>
      <c r="D1550" s="108"/>
      <c r="E1550" s="109"/>
      <c r="F1550" s="109"/>
      <c r="G1550" s="109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</row>
    <row r="1551" spans="2:52" s="2" customFormat="1" x14ac:dyDescent="0.25">
      <c r="B1551" s="432"/>
      <c r="C1551" s="109"/>
      <c r="D1551" s="108"/>
      <c r="E1551" s="109"/>
      <c r="F1551" s="109"/>
      <c r="G1551" s="109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</row>
    <row r="1552" spans="2:52" s="2" customFormat="1" x14ac:dyDescent="0.25">
      <c r="B1552" s="432"/>
      <c r="C1552" s="109"/>
      <c r="D1552" s="108"/>
      <c r="E1552" s="109"/>
      <c r="F1552" s="109"/>
      <c r="G1552" s="109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</row>
    <row r="1553" spans="2:52" s="2" customFormat="1" x14ac:dyDescent="0.25">
      <c r="B1553" s="432"/>
      <c r="C1553" s="109"/>
      <c r="D1553" s="108"/>
      <c r="E1553" s="109"/>
      <c r="F1553" s="109"/>
      <c r="G1553" s="109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</row>
    <row r="1554" spans="2:52" s="2" customFormat="1" x14ac:dyDescent="0.25">
      <c r="B1554" s="432"/>
      <c r="C1554" s="109"/>
      <c r="D1554" s="108"/>
      <c r="E1554" s="109"/>
      <c r="F1554" s="109"/>
      <c r="G1554" s="109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</row>
    <row r="1555" spans="2:52" s="2" customFormat="1" x14ac:dyDescent="0.25">
      <c r="B1555" s="432"/>
      <c r="C1555" s="109"/>
      <c r="D1555" s="108"/>
      <c r="E1555" s="109"/>
      <c r="F1555" s="109"/>
      <c r="G1555" s="109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</row>
    <row r="1556" spans="2:52" s="2" customFormat="1" x14ac:dyDescent="0.25">
      <c r="B1556" s="432"/>
      <c r="C1556" s="109"/>
      <c r="D1556" s="108"/>
      <c r="E1556" s="109"/>
      <c r="F1556" s="109"/>
      <c r="G1556" s="109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</row>
    <row r="1557" spans="2:52" s="2" customFormat="1" x14ac:dyDescent="0.25">
      <c r="B1557" s="432"/>
      <c r="C1557" s="109"/>
      <c r="D1557" s="108"/>
      <c r="E1557" s="109"/>
      <c r="F1557" s="109"/>
      <c r="G1557" s="109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</row>
    <row r="1558" spans="2:52" s="2" customFormat="1" x14ac:dyDescent="0.25">
      <c r="B1558" s="432"/>
      <c r="C1558" s="109"/>
      <c r="D1558" s="108"/>
      <c r="E1558" s="109"/>
      <c r="F1558" s="109"/>
      <c r="G1558" s="109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</row>
    <row r="1559" spans="2:52" s="2" customFormat="1" x14ac:dyDescent="0.25">
      <c r="B1559" s="432"/>
      <c r="C1559" s="109"/>
      <c r="D1559" s="108"/>
      <c r="E1559" s="109"/>
      <c r="F1559" s="109"/>
      <c r="G1559" s="109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</row>
    <row r="1560" spans="2:52" s="2" customFormat="1" x14ac:dyDescent="0.25">
      <c r="B1560" s="432"/>
      <c r="C1560" s="109"/>
      <c r="D1560" s="108"/>
      <c r="E1560" s="109"/>
      <c r="F1560" s="109"/>
      <c r="G1560" s="109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</row>
    <row r="1561" spans="2:52" s="2" customFormat="1" x14ac:dyDescent="0.25">
      <c r="B1561" s="432"/>
      <c r="C1561" s="109"/>
      <c r="D1561" s="108"/>
      <c r="E1561" s="109"/>
      <c r="F1561" s="109"/>
      <c r="G1561" s="109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</row>
    <row r="1562" spans="2:52" s="2" customFormat="1" x14ac:dyDescent="0.25">
      <c r="B1562" s="432"/>
      <c r="C1562" s="109"/>
      <c r="D1562" s="108"/>
      <c r="E1562" s="109"/>
      <c r="F1562" s="109"/>
      <c r="G1562" s="109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</row>
    <row r="1563" spans="2:52" s="2" customFormat="1" x14ac:dyDescent="0.25">
      <c r="B1563" s="432"/>
      <c r="C1563" s="109"/>
      <c r="D1563" s="108"/>
      <c r="E1563" s="109"/>
      <c r="F1563" s="109"/>
      <c r="G1563" s="109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</row>
    <row r="1564" spans="2:52" s="2" customFormat="1" x14ac:dyDescent="0.25">
      <c r="B1564" s="432"/>
      <c r="C1564" s="109"/>
      <c r="D1564" s="108"/>
      <c r="E1564" s="109"/>
      <c r="F1564" s="109"/>
      <c r="G1564" s="109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</row>
    <row r="1565" spans="2:52" s="2" customFormat="1" x14ac:dyDescent="0.25">
      <c r="B1565" s="432"/>
      <c r="C1565" s="109"/>
      <c r="D1565" s="108"/>
      <c r="E1565" s="109"/>
      <c r="F1565" s="109"/>
      <c r="G1565" s="109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</row>
    <row r="1566" spans="2:52" s="2" customFormat="1" x14ac:dyDescent="0.25">
      <c r="B1566" s="432"/>
      <c r="C1566" s="109"/>
      <c r="D1566" s="108"/>
      <c r="E1566" s="109"/>
      <c r="F1566" s="109"/>
      <c r="G1566" s="109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</row>
    <row r="1567" spans="2:52" s="2" customFormat="1" x14ac:dyDescent="0.25">
      <c r="B1567" s="432"/>
      <c r="C1567" s="109"/>
      <c r="D1567" s="108"/>
      <c r="E1567" s="109"/>
      <c r="F1567" s="109"/>
      <c r="G1567" s="109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</row>
    <row r="1568" spans="2:52" s="2" customFormat="1" x14ac:dyDescent="0.25">
      <c r="B1568" s="432"/>
      <c r="C1568" s="109"/>
      <c r="D1568" s="108"/>
      <c r="E1568" s="109"/>
      <c r="F1568" s="109"/>
      <c r="G1568" s="109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</row>
    <row r="1569" spans="2:52" s="2" customFormat="1" x14ac:dyDescent="0.25">
      <c r="B1569" s="432"/>
      <c r="C1569" s="109"/>
      <c r="D1569" s="108"/>
      <c r="E1569" s="109"/>
      <c r="F1569" s="109"/>
      <c r="G1569" s="109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</row>
    <row r="1570" spans="2:52" s="2" customFormat="1" x14ac:dyDescent="0.25">
      <c r="B1570" s="432"/>
      <c r="C1570" s="109"/>
      <c r="D1570" s="108"/>
      <c r="E1570" s="109"/>
      <c r="F1570" s="109"/>
      <c r="G1570" s="109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</row>
    <row r="1571" spans="2:52" s="2" customFormat="1" x14ac:dyDescent="0.25">
      <c r="B1571" s="432"/>
      <c r="C1571" s="109"/>
      <c r="D1571" s="108"/>
      <c r="E1571" s="109"/>
      <c r="F1571" s="109"/>
      <c r="G1571" s="109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</row>
    <row r="1572" spans="2:52" s="2" customFormat="1" x14ac:dyDescent="0.25">
      <c r="B1572" s="432"/>
      <c r="C1572" s="109"/>
      <c r="D1572" s="108"/>
      <c r="E1572" s="109"/>
      <c r="F1572" s="109"/>
      <c r="G1572" s="109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</row>
    <row r="1573" spans="2:52" s="2" customFormat="1" x14ac:dyDescent="0.25">
      <c r="B1573" s="432"/>
      <c r="C1573" s="109"/>
      <c r="D1573" s="108"/>
      <c r="E1573" s="109"/>
      <c r="F1573" s="109"/>
      <c r="G1573" s="109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</row>
    <row r="1574" spans="2:52" s="2" customFormat="1" x14ac:dyDescent="0.25">
      <c r="B1574" s="432"/>
      <c r="C1574" s="109"/>
      <c r="D1574" s="108"/>
      <c r="E1574" s="109"/>
      <c r="F1574" s="109"/>
      <c r="G1574" s="109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</row>
    <row r="1575" spans="2:52" s="2" customFormat="1" x14ac:dyDescent="0.25">
      <c r="B1575" s="432"/>
      <c r="C1575" s="109"/>
      <c r="D1575" s="108"/>
      <c r="E1575" s="109"/>
      <c r="F1575" s="109"/>
      <c r="G1575" s="109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</row>
    <row r="1576" spans="2:52" s="2" customFormat="1" x14ac:dyDescent="0.25">
      <c r="B1576" s="432"/>
      <c r="C1576" s="109"/>
      <c r="D1576" s="108"/>
      <c r="E1576" s="109"/>
      <c r="F1576" s="109"/>
      <c r="G1576" s="109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</row>
    <row r="1577" spans="2:52" s="2" customFormat="1" x14ac:dyDescent="0.25">
      <c r="B1577" s="432"/>
      <c r="C1577" s="109"/>
      <c r="D1577" s="108"/>
      <c r="E1577" s="109"/>
      <c r="F1577" s="109"/>
      <c r="G1577" s="109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</row>
    <row r="1578" spans="2:52" s="2" customFormat="1" x14ac:dyDescent="0.25">
      <c r="B1578" s="432"/>
      <c r="C1578" s="109"/>
      <c r="D1578" s="108"/>
      <c r="E1578" s="109"/>
      <c r="F1578" s="109"/>
      <c r="G1578" s="109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</row>
    <row r="1579" spans="2:52" s="2" customFormat="1" x14ac:dyDescent="0.25">
      <c r="B1579" s="432"/>
      <c r="C1579" s="109"/>
      <c r="D1579" s="108"/>
      <c r="E1579" s="109"/>
      <c r="F1579" s="109"/>
      <c r="G1579" s="109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</row>
    <row r="1580" spans="2:52" s="2" customFormat="1" x14ac:dyDescent="0.25">
      <c r="B1580" s="432"/>
      <c r="C1580" s="109"/>
      <c r="D1580" s="108"/>
      <c r="E1580" s="109"/>
      <c r="F1580" s="109"/>
      <c r="G1580" s="109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</row>
    <row r="1581" spans="2:52" s="2" customFormat="1" x14ac:dyDescent="0.25">
      <c r="B1581" s="432"/>
      <c r="C1581" s="109"/>
      <c r="D1581" s="108"/>
      <c r="E1581" s="109"/>
      <c r="F1581" s="109"/>
      <c r="G1581" s="109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</row>
    <row r="1582" spans="2:52" s="2" customFormat="1" x14ac:dyDescent="0.25">
      <c r="B1582" s="432"/>
      <c r="C1582" s="109"/>
      <c r="D1582" s="108"/>
      <c r="E1582" s="109"/>
      <c r="F1582" s="109"/>
      <c r="G1582" s="109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</row>
    <row r="1583" spans="2:52" s="2" customFormat="1" x14ac:dyDescent="0.25">
      <c r="B1583" s="432"/>
      <c r="C1583" s="109"/>
      <c r="D1583" s="108"/>
      <c r="E1583" s="109"/>
      <c r="F1583" s="109"/>
      <c r="G1583" s="109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</row>
    <row r="1584" spans="2:52" s="2" customFormat="1" x14ac:dyDescent="0.25">
      <c r="B1584" s="432"/>
      <c r="C1584" s="109"/>
      <c r="D1584" s="108"/>
      <c r="E1584" s="109"/>
      <c r="F1584" s="109"/>
      <c r="G1584" s="109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</row>
    <row r="1585" spans="2:52" s="2" customFormat="1" x14ac:dyDescent="0.25">
      <c r="B1585" s="432"/>
      <c r="C1585" s="109"/>
      <c r="D1585" s="108"/>
      <c r="E1585" s="109"/>
      <c r="F1585" s="109"/>
      <c r="G1585" s="109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</row>
    <row r="1586" spans="2:52" s="2" customFormat="1" x14ac:dyDescent="0.25">
      <c r="B1586" s="432"/>
      <c r="C1586" s="109"/>
      <c r="D1586" s="108"/>
      <c r="E1586" s="109"/>
      <c r="F1586" s="109"/>
      <c r="G1586" s="109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</row>
    <row r="1587" spans="2:52" s="2" customFormat="1" x14ac:dyDescent="0.25">
      <c r="B1587" s="432"/>
      <c r="C1587" s="109"/>
      <c r="D1587" s="108"/>
      <c r="E1587" s="109"/>
      <c r="F1587" s="109"/>
      <c r="G1587" s="109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</row>
    <row r="1588" spans="2:52" s="2" customFormat="1" x14ac:dyDescent="0.25">
      <c r="B1588" s="432"/>
      <c r="C1588" s="109"/>
      <c r="D1588" s="108"/>
      <c r="E1588" s="109"/>
      <c r="F1588" s="109"/>
      <c r="G1588" s="109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</row>
    <row r="1589" spans="2:52" s="2" customFormat="1" x14ac:dyDescent="0.25">
      <c r="B1589" s="432"/>
      <c r="C1589" s="109"/>
      <c r="D1589" s="108"/>
      <c r="E1589" s="109"/>
      <c r="F1589" s="109"/>
      <c r="G1589" s="109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</row>
    <row r="1590" spans="2:52" s="2" customFormat="1" x14ac:dyDescent="0.25">
      <c r="B1590" s="432"/>
      <c r="C1590" s="109"/>
      <c r="D1590" s="108"/>
      <c r="E1590" s="109"/>
      <c r="F1590" s="109"/>
      <c r="G1590" s="109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</row>
    <row r="1591" spans="2:52" s="2" customFormat="1" x14ac:dyDescent="0.25">
      <c r="B1591" s="432"/>
      <c r="C1591" s="109"/>
      <c r="D1591" s="108"/>
      <c r="E1591" s="109"/>
      <c r="F1591" s="109"/>
      <c r="G1591" s="109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</row>
    <row r="1592" spans="2:52" s="2" customFormat="1" x14ac:dyDescent="0.25">
      <c r="B1592" s="432"/>
      <c r="C1592" s="109"/>
      <c r="D1592" s="108"/>
      <c r="E1592" s="109"/>
      <c r="F1592" s="109"/>
      <c r="G1592" s="109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</row>
    <row r="1593" spans="2:52" s="2" customFormat="1" x14ac:dyDescent="0.25">
      <c r="B1593" s="432"/>
      <c r="C1593" s="109"/>
      <c r="D1593" s="108"/>
      <c r="E1593" s="109"/>
      <c r="F1593" s="109"/>
      <c r="G1593" s="109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</row>
    <row r="1594" spans="2:52" s="2" customFormat="1" x14ac:dyDescent="0.25">
      <c r="B1594" s="432"/>
      <c r="C1594" s="109"/>
      <c r="D1594" s="108"/>
      <c r="E1594" s="109"/>
      <c r="F1594" s="109"/>
      <c r="G1594" s="109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</row>
    <row r="1595" spans="2:52" s="2" customFormat="1" x14ac:dyDescent="0.25">
      <c r="B1595" s="432"/>
      <c r="C1595" s="109"/>
      <c r="D1595" s="108"/>
      <c r="E1595" s="109"/>
      <c r="F1595" s="109"/>
      <c r="G1595" s="109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</row>
    <row r="1596" spans="2:52" s="2" customFormat="1" x14ac:dyDescent="0.25">
      <c r="B1596" s="432"/>
      <c r="C1596" s="109"/>
      <c r="D1596" s="108"/>
      <c r="E1596" s="109"/>
      <c r="F1596" s="109"/>
      <c r="G1596" s="109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</row>
    <row r="1597" spans="2:52" s="2" customFormat="1" x14ac:dyDescent="0.25">
      <c r="B1597" s="432"/>
      <c r="C1597" s="109"/>
      <c r="D1597" s="108"/>
      <c r="E1597" s="109"/>
      <c r="F1597" s="109"/>
      <c r="G1597" s="109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</row>
    <row r="1598" spans="2:52" s="2" customFormat="1" x14ac:dyDescent="0.25">
      <c r="B1598" s="432"/>
      <c r="C1598" s="109"/>
      <c r="D1598" s="108"/>
      <c r="E1598" s="109"/>
      <c r="F1598" s="109"/>
      <c r="G1598" s="109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</row>
    <row r="1599" spans="2:52" s="2" customFormat="1" x14ac:dyDescent="0.25">
      <c r="B1599" s="432"/>
      <c r="C1599" s="109"/>
      <c r="D1599" s="108"/>
      <c r="E1599" s="109"/>
      <c r="F1599" s="109"/>
      <c r="G1599" s="109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</row>
    <row r="1600" spans="2:52" s="2" customFormat="1" x14ac:dyDescent="0.25">
      <c r="B1600" s="432"/>
      <c r="C1600" s="109"/>
      <c r="D1600" s="108"/>
      <c r="E1600" s="109"/>
      <c r="F1600" s="109"/>
      <c r="G1600" s="109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</row>
    <row r="1601" spans="2:52" s="2" customFormat="1" x14ac:dyDescent="0.25">
      <c r="B1601" s="432"/>
      <c r="C1601" s="109"/>
      <c r="D1601" s="108"/>
      <c r="E1601" s="109"/>
      <c r="F1601" s="109"/>
      <c r="G1601" s="109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</row>
    <row r="1602" spans="2:52" s="2" customFormat="1" x14ac:dyDescent="0.25">
      <c r="B1602" s="432"/>
      <c r="C1602" s="109"/>
      <c r="D1602" s="108"/>
      <c r="E1602" s="109"/>
      <c r="F1602" s="109"/>
      <c r="G1602" s="109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</row>
    <row r="1603" spans="2:52" s="2" customFormat="1" x14ac:dyDescent="0.25">
      <c r="B1603" s="432"/>
      <c r="C1603" s="109"/>
      <c r="D1603" s="108"/>
      <c r="E1603" s="109"/>
      <c r="F1603" s="109"/>
      <c r="G1603" s="109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</row>
    <row r="1604" spans="2:52" s="2" customFormat="1" x14ac:dyDescent="0.25">
      <c r="B1604" s="432"/>
      <c r="C1604" s="109"/>
      <c r="D1604" s="108"/>
      <c r="E1604" s="109"/>
      <c r="F1604" s="109"/>
      <c r="G1604" s="109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</row>
    <row r="1605" spans="2:52" s="2" customFormat="1" x14ac:dyDescent="0.25">
      <c r="B1605" s="432"/>
      <c r="C1605" s="109"/>
      <c r="D1605" s="108"/>
      <c r="E1605" s="109"/>
      <c r="F1605" s="109"/>
      <c r="G1605" s="109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</row>
    <row r="1606" spans="2:52" s="2" customFormat="1" x14ac:dyDescent="0.25">
      <c r="B1606" s="432"/>
      <c r="C1606" s="109"/>
      <c r="D1606" s="108"/>
      <c r="E1606" s="109"/>
      <c r="F1606" s="109"/>
      <c r="G1606" s="109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</row>
    <row r="1607" spans="2:52" s="2" customFormat="1" x14ac:dyDescent="0.25">
      <c r="B1607" s="432"/>
      <c r="C1607" s="109"/>
      <c r="D1607" s="108"/>
      <c r="E1607" s="109"/>
      <c r="F1607" s="109"/>
      <c r="G1607" s="109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</row>
    <row r="1608" spans="2:52" s="2" customFormat="1" x14ac:dyDescent="0.25">
      <c r="B1608" s="432"/>
      <c r="C1608" s="109"/>
      <c r="D1608" s="108"/>
      <c r="E1608" s="109"/>
      <c r="F1608" s="109"/>
      <c r="G1608" s="109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</row>
    <row r="1609" spans="2:52" s="2" customFormat="1" x14ac:dyDescent="0.25">
      <c r="B1609" s="432"/>
      <c r="C1609" s="109"/>
      <c r="D1609" s="108"/>
      <c r="E1609" s="109"/>
      <c r="F1609" s="109"/>
      <c r="G1609" s="109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</row>
    <row r="1610" spans="2:52" s="2" customFormat="1" x14ac:dyDescent="0.25">
      <c r="B1610" s="432"/>
      <c r="C1610" s="109"/>
      <c r="D1610" s="108"/>
      <c r="E1610" s="109"/>
      <c r="F1610" s="109"/>
      <c r="G1610" s="109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</row>
    <row r="1611" spans="2:52" s="2" customFormat="1" x14ac:dyDescent="0.25">
      <c r="B1611" s="432"/>
      <c r="C1611" s="109"/>
      <c r="D1611" s="108"/>
      <c r="E1611" s="109"/>
      <c r="F1611" s="109"/>
      <c r="G1611" s="109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</row>
    <row r="1612" spans="2:52" s="2" customFormat="1" x14ac:dyDescent="0.25">
      <c r="B1612" s="432"/>
      <c r="C1612" s="109"/>
      <c r="D1612" s="108"/>
      <c r="E1612" s="109"/>
      <c r="F1612" s="109"/>
      <c r="G1612" s="109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</row>
    <row r="1613" spans="2:52" s="2" customFormat="1" x14ac:dyDescent="0.25">
      <c r="B1613" s="432"/>
      <c r="C1613" s="109"/>
      <c r="D1613" s="108"/>
      <c r="E1613" s="109"/>
      <c r="F1613" s="109"/>
      <c r="G1613" s="109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</row>
    <row r="1614" spans="2:52" s="2" customFormat="1" x14ac:dyDescent="0.25">
      <c r="B1614" s="432"/>
      <c r="C1614" s="109"/>
      <c r="D1614" s="108"/>
      <c r="E1614" s="109"/>
      <c r="F1614" s="109"/>
      <c r="G1614" s="109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</row>
    <row r="1615" spans="2:52" s="2" customFormat="1" x14ac:dyDescent="0.25">
      <c r="B1615" s="432"/>
      <c r="C1615" s="109"/>
      <c r="D1615" s="108"/>
      <c r="E1615" s="109"/>
      <c r="F1615" s="109"/>
      <c r="G1615" s="109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</row>
    <row r="1616" spans="2:52" s="2" customFormat="1" x14ac:dyDescent="0.25">
      <c r="B1616" s="432"/>
      <c r="C1616" s="109"/>
      <c r="D1616" s="108"/>
      <c r="E1616" s="109"/>
      <c r="F1616" s="109"/>
      <c r="G1616" s="109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</row>
    <row r="1617" spans="2:52" s="2" customFormat="1" x14ac:dyDescent="0.25">
      <c r="B1617" s="432"/>
      <c r="C1617" s="109"/>
      <c r="D1617" s="108"/>
      <c r="E1617" s="109"/>
      <c r="F1617" s="109"/>
      <c r="G1617" s="109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</row>
    <row r="1618" spans="2:52" s="2" customFormat="1" x14ac:dyDescent="0.25">
      <c r="B1618" s="432"/>
      <c r="C1618" s="109"/>
      <c r="D1618" s="108"/>
      <c r="E1618" s="109"/>
      <c r="F1618" s="109"/>
      <c r="G1618" s="109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</row>
    <row r="1619" spans="2:52" s="2" customFormat="1" x14ac:dyDescent="0.25">
      <c r="B1619" s="432"/>
      <c r="C1619" s="109"/>
      <c r="D1619" s="108"/>
      <c r="E1619" s="109"/>
      <c r="F1619" s="109"/>
      <c r="G1619" s="109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</row>
    <row r="1620" spans="2:52" s="2" customFormat="1" x14ac:dyDescent="0.25">
      <c r="B1620" s="432"/>
      <c r="C1620" s="109"/>
      <c r="D1620" s="108"/>
      <c r="E1620" s="109"/>
      <c r="F1620" s="109"/>
      <c r="G1620" s="109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</row>
    <row r="1621" spans="2:52" s="2" customFormat="1" x14ac:dyDescent="0.25">
      <c r="B1621" s="432"/>
      <c r="C1621" s="109"/>
      <c r="D1621" s="108"/>
      <c r="E1621" s="109"/>
      <c r="F1621" s="109"/>
      <c r="G1621" s="109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</row>
    <row r="1622" spans="2:52" s="2" customFormat="1" x14ac:dyDescent="0.25">
      <c r="B1622" s="432"/>
      <c r="C1622" s="109"/>
      <c r="D1622" s="108"/>
      <c r="E1622" s="109"/>
      <c r="F1622" s="109"/>
      <c r="G1622" s="109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</row>
    <row r="1623" spans="2:52" s="2" customFormat="1" x14ac:dyDescent="0.25">
      <c r="B1623" s="432"/>
      <c r="C1623" s="109"/>
      <c r="D1623" s="108"/>
      <c r="E1623" s="109"/>
      <c r="F1623" s="109"/>
      <c r="G1623" s="109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</row>
    <row r="1624" spans="2:52" s="2" customFormat="1" x14ac:dyDescent="0.25">
      <c r="B1624" s="432"/>
      <c r="C1624" s="109"/>
      <c r="D1624" s="108"/>
      <c r="E1624" s="109"/>
      <c r="F1624" s="109"/>
      <c r="G1624" s="109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</row>
    <row r="1625" spans="2:52" s="2" customFormat="1" x14ac:dyDescent="0.25">
      <c r="B1625" s="432"/>
      <c r="C1625" s="109"/>
      <c r="D1625" s="108"/>
      <c r="E1625" s="109"/>
      <c r="F1625" s="109"/>
      <c r="G1625" s="109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</row>
    <row r="1626" spans="2:52" s="2" customFormat="1" x14ac:dyDescent="0.25">
      <c r="B1626" s="432"/>
      <c r="C1626" s="109"/>
      <c r="D1626" s="108"/>
      <c r="E1626" s="109"/>
      <c r="F1626" s="109"/>
      <c r="G1626" s="109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</row>
    <row r="1627" spans="2:52" s="2" customFormat="1" x14ac:dyDescent="0.25">
      <c r="B1627" s="432"/>
      <c r="C1627" s="109"/>
      <c r="D1627" s="108"/>
      <c r="E1627" s="109"/>
      <c r="F1627" s="109"/>
      <c r="G1627" s="109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</row>
    <row r="1628" spans="2:52" s="2" customFormat="1" x14ac:dyDescent="0.25">
      <c r="B1628" s="432"/>
      <c r="C1628" s="109"/>
      <c r="D1628" s="108"/>
      <c r="E1628" s="109"/>
      <c r="F1628" s="109"/>
      <c r="G1628" s="109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</row>
    <row r="1629" spans="2:52" s="2" customFormat="1" x14ac:dyDescent="0.25">
      <c r="B1629" s="432"/>
      <c r="C1629" s="109"/>
      <c r="D1629" s="108"/>
      <c r="E1629" s="109"/>
      <c r="F1629" s="109"/>
      <c r="G1629" s="109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</row>
    <row r="1630" spans="2:52" s="2" customFormat="1" x14ac:dyDescent="0.25">
      <c r="B1630" s="432"/>
      <c r="C1630" s="109"/>
      <c r="D1630" s="108"/>
      <c r="E1630" s="109"/>
      <c r="F1630" s="109"/>
      <c r="G1630" s="109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</row>
    <row r="1631" spans="2:52" s="2" customFormat="1" x14ac:dyDescent="0.25">
      <c r="B1631" s="432"/>
      <c r="C1631" s="109"/>
      <c r="D1631" s="108"/>
      <c r="E1631" s="109"/>
      <c r="F1631" s="109"/>
      <c r="G1631" s="109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</row>
    <row r="1632" spans="2:52" s="2" customFormat="1" x14ac:dyDescent="0.25">
      <c r="B1632" s="432"/>
      <c r="C1632" s="109"/>
      <c r="D1632" s="108"/>
      <c r="E1632" s="109"/>
      <c r="F1632" s="109"/>
      <c r="G1632" s="109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</row>
    <row r="1633" spans="2:52" s="2" customFormat="1" x14ac:dyDescent="0.25">
      <c r="B1633" s="432"/>
      <c r="C1633" s="109"/>
      <c r="D1633" s="108"/>
      <c r="E1633" s="109"/>
      <c r="F1633" s="109"/>
      <c r="G1633" s="109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</row>
    <row r="1634" spans="2:52" s="2" customFormat="1" x14ac:dyDescent="0.25">
      <c r="B1634" s="432"/>
      <c r="C1634" s="109"/>
      <c r="D1634" s="108"/>
      <c r="E1634" s="109"/>
      <c r="F1634" s="109"/>
      <c r="G1634" s="109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</row>
    <row r="1635" spans="2:52" s="2" customFormat="1" x14ac:dyDescent="0.25">
      <c r="B1635" s="432"/>
      <c r="C1635" s="109"/>
      <c r="D1635" s="108"/>
      <c r="E1635" s="109"/>
      <c r="F1635" s="109"/>
      <c r="G1635" s="109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</row>
    <row r="1636" spans="2:52" s="2" customFormat="1" x14ac:dyDescent="0.25">
      <c r="B1636" s="432"/>
      <c r="C1636" s="109"/>
      <c r="D1636" s="108"/>
      <c r="E1636" s="109"/>
      <c r="F1636" s="109"/>
      <c r="G1636" s="109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</row>
    <row r="1637" spans="2:52" s="2" customFormat="1" x14ac:dyDescent="0.25">
      <c r="B1637" s="432"/>
      <c r="C1637" s="109"/>
      <c r="D1637" s="108"/>
      <c r="E1637" s="109"/>
      <c r="F1637" s="109"/>
      <c r="G1637" s="109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</row>
    <row r="1638" spans="2:52" s="2" customFormat="1" x14ac:dyDescent="0.25">
      <c r="B1638" s="432"/>
      <c r="C1638" s="109"/>
      <c r="D1638" s="108"/>
      <c r="E1638" s="109"/>
      <c r="F1638" s="109"/>
      <c r="G1638" s="109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</row>
    <row r="1639" spans="2:52" s="2" customFormat="1" x14ac:dyDescent="0.25">
      <c r="B1639" s="432"/>
      <c r="C1639" s="109"/>
      <c r="D1639" s="108"/>
      <c r="E1639" s="109"/>
      <c r="F1639" s="109"/>
      <c r="G1639" s="109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</row>
    <row r="1640" spans="2:52" s="2" customFormat="1" x14ac:dyDescent="0.25">
      <c r="B1640" s="432"/>
      <c r="C1640" s="109"/>
      <c r="D1640" s="108"/>
      <c r="E1640" s="109"/>
      <c r="F1640" s="109"/>
      <c r="G1640" s="109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</row>
    <row r="1641" spans="2:52" s="2" customFormat="1" x14ac:dyDescent="0.25">
      <c r="B1641" s="432"/>
      <c r="C1641" s="109"/>
      <c r="D1641" s="108"/>
      <c r="E1641" s="109"/>
      <c r="F1641" s="109"/>
      <c r="G1641" s="109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</row>
    <row r="1642" spans="2:52" s="2" customFormat="1" x14ac:dyDescent="0.25">
      <c r="B1642" s="432"/>
      <c r="C1642" s="109"/>
      <c r="D1642" s="108"/>
      <c r="E1642" s="109"/>
      <c r="F1642" s="109"/>
      <c r="G1642" s="109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</row>
    <row r="1643" spans="2:52" s="2" customFormat="1" x14ac:dyDescent="0.25">
      <c r="B1643" s="432"/>
      <c r="C1643" s="109"/>
      <c r="D1643" s="108"/>
      <c r="E1643" s="109"/>
      <c r="F1643" s="109"/>
      <c r="G1643" s="109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</row>
    <row r="1644" spans="2:52" s="2" customFormat="1" x14ac:dyDescent="0.25">
      <c r="B1644" s="432"/>
      <c r="C1644" s="109"/>
      <c r="D1644" s="108"/>
      <c r="E1644" s="109"/>
      <c r="F1644" s="109"/>
      <c r="G1644" s="109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</row>
    <row r="1645" spans="2:52" s="2" customFormat="1" x14ac:dyDescent="0.25">
      <c r="B1645" s="432"/>
      <c r="C1645" s="109"/>
      <c r="D1645" s="108"/>
      <c r="E1645" s="109"/>
      <c r="F1645" s="109"/>
      <c r="G1645" s="109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</row>
    <row r="1646" spans="2:52" s="2" customFormat="1" x14ac:dyDescent="0.25">
      <c r="B1646" s="432"/>
      <c r="C1646" s="109"/>
      <c r="D1646" s="108"/>
      <c r="E1646" s="109"/>
      <c r="F1646" s="109"/>
      <c r="G1646" s="109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</row>
    <row r="1647" spans="2:52" s="2" customFormat="1" x14ac:dyDescent="0.25">
      <c r="B1647" s="432"/>
      <c r="C1647" s="109"/>
      <c r="D1647" s="108"/>
      <c r="E1647" s="109"/>
      <c r="F1647" s="109"/>
      <c r="G1647" s="109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</row>
    <row r="1648" spans="2:52" s="2" customFormat="1" x14ac:dyDescent="0.25">
      <c r="B1648" s="432"/>
      <c r="C1648" s="109"/>
      <c r="D1648" s="108"/>
      <c r="E1648" s="109"/>
      <c r="F1648" s="109"/>
      <c r="G1648" s="109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</row>
    <row r="1649" spans="2:52" s="2" customFormat="1" x14ac:dyDescent="0.25">
      <c r="B1649" s="432"/>
      <c r="C1649" s="109"/>
      <c r="D1649" s="108"/>
      <c r="E1649" s="109"/>
      <c r="F1649" s="109"/>
      <c r="G1649" s="109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</row>
    <row r="1650" spans="2:52" s="2" customFormat="1" x14ac:dyDescent="0.25">
      <c r="B1650" s="432"/>
      <c r="C1650" s="109"/>
      <c r="D1650" s="108"/>
      <c r="E1650" s="109"/>
      <c r="F1650" s="109"/>
      <c r="G1650" s="109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</row>
    <row r="1651" spans="2:52" s="2" customFormat="1" x14ac:dyDescent="0.25">
      <c r="B1651" s="432"/>
      <c r="C1651" s="109"/>
      <c r="D1651" s="108"/>
      <c r="E1651" s="109"/>
      <c r="F1651" s="109"/>
      <c r="G1651" s="109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</row>
    <row r="1652" spans="2:52" s="2" customFormat="1" x14ac:dyDescent="0.25">
      <c r="B1652" s="432"/>
      <c r="C1652" s="109"/>
      <c r="D1652" s="108"/>
      <c r="E1652" s="109"/>
      <c r="F1652" s="109"/>
      <c r="G1652" s="109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</row>
    <row r="1653" spans="2:52" s="2" customFormat="1" x14ac:dyDescent="0.25">
      <c r="B1653" s="432"/>
      <c r="C1653" s="109"/>
      <c r="D1653" s="108"/>
      <c r="E1653" s="109"/>
      <c r="F1653" s="109"/>
      <c r="G1653" s="109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</row>
    <row r="1654" spans="2:52" s="2" customFormat="1" x14ac:dyDescent="0.25">
      <c r="B1654" s="432"/>
      <c r="C1654" s="109"/>
      <c r="D1654" s="108"/>
      <c r="E1654" s="109"/>
      <c r="F1654" s="109"/>
      <c r="G1654" s="109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</row>
    <row r="1655" spans="2:52" s="2" customFormat="1" x14ac:dyDescent="0.25">
      <c r="B1655" s="432"/>
      <c r="C1655" s="109"/>
      <c r="D1655" s="108"/>
      <c r="E1655" s="109"/>
      <c r="F1655" s="109"/>
      <c r="G1655" s="109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</row>
    <row r="1656" spans="2:52" s="2" customFormat="1" x14ac:dyDescent="0.25">
      <c r="B1656" s="432"/>
      <c r="C1656" s="109"/>
      <c r="D1656" s="108"/>
      <c r="E1656" s="109"/>
      <c r="F1656" s="109"/>
      <c r="G1656" s="109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</row>
    <row r="1657" spans="2:52" s="2" customFormat="1" x14ac:dyDescent="0.25">
      <c r="B1657" s="432"/>
      <c r="C1657" s="109"/>
      <c r="D1657" s="108"/>
      <c r="E1657" s="109"/>
      <c r="F1657" s="109"/>
      <c r="G1657" s="109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</row>
    <row r="1658" spans="2:52" s="2" customFormat="1" x14ac:dyDescent="0.25">
      <c r="B1658" s="432"/>
      <c r="C1658" s="109"/>
      <c r="D1658" s="108"/>
      <c r="E1658" s="109"/>
      <c r="F1658" s="109"/>
      <c r="G1658" s="109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</row>
    <row r="1659" spans="2:52" s="2" customFormat="1" x14ac:dyDescent="0.25">
      <c r="B1659" s="432"/>
      <c r="C1659" s="109"/>
      <c r="D1659" s="108"/>
      <c r="E1659" s="109"/>
      <c r="F1659" s="109"/>
      <c r="G1659" s="109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</row>
    <row r="1660" spans="2:52" s="2" customFormat="1" x14ac:dyDescent="0.25">
      <c r="B1660" s="432"/>
      <c r="C1660" s="109"/>
      <c r="D1660" s="108"/>
      <c r="E1660" s="109"/>
      <c r="F1660" s="109"/>
      <c r="G1660" s="109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</row>
    <row r="1661" spans="2:52" s="2" customFormat="1" x14ac:dyDescent="0.25">
      <c r="B1661" s="432"/>
      <c r="C1661" s="109"/>
      <c r="D1661" s="108"/>
      <c r="E1661" s="109"/>
      <c r="F1661" s="109"/>
      <c r="G1661" s="109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</row>
    <row r="1662" spans="2:52" s="2" customFormat="1" x14ac:dyDescent="0.25">
      <c r="B1662" s="432"/>
      <c r="C1662" s="109"/>
      <c r="D1662" s="108"/>
      <c r="E1662" s="109"/>
      <c r="F1662" s="109"/>
      <c r="G1662" s="109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</row>
    <row r="1663" spans="2:52" s="2" customFormat="1" x14ac:dyDescent="0.25">
      <c r="B1663" s="432"/>
      <c r="C1663" s="109"/>
      <c r="D1663" s="108"/>
      <c r="E1663" s="109"/>
      <c r="F1663" s="109"/>
      <c r="G1663" s="109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</row>
    <row r="1664" spans="2:52" s="2" customFormat="1" x14ac:dyDescent="0.25">
      <c r="B1664" s="432"/>
      <c r="C1664" s="109"/>
      <c r="D1664" s="108"/>
      <c r="E1664" s="109"/>
      <c r="F1664" s="109"/>
      <c r="G1664" s="109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</row>
    <row r="1665" spans="2:52" s="2" customFormat="1" x14ac:dyDescent="0.25">
      <c r="B1665" s="432"/>
      <c r="C1665" s="109"/>
      <c r="D1665" s="108"/>
      <c r="E1665" s="109"/>
      <c r="F1665" s="109"/>
      <c r="G1665" s="109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</row>
    <row r="1666" spans="2:52" s="2" customFormat="1" x14ac:dyDescent="0.25">
      <c r="B1666" s="432"/>
      <c r="C1666" s="109"/>
      <c r="D1666" s="108"/>
      <c r="E1666" s="109"/>
      <c r="F1666" s="109"/>
      <c r="G1666" s="109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</row>
    <row r="1667" spans="2:52" s="2" customFormat="1" x14ac:dyDescent="0.25">
      <c r="B1667" s="432"/>
      <c r="C1667" s="109"/>
      <c r="D1667" s="108"/>
      <c r="E1667" s="109"/>
      <c r="F1667" s="109"/>
      <c r="G1667" s="109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</row>
    <row r="1668" spans="2:52" s="2" customFormat="1" x14ac:dyDescent="0.25">
      <c r="B1668" s="432"/>
      <c r="C1668" s="109"/>
      <c r="D1668" s="108"/>
      <c r="E1668" s="109"/>
      <c r="F1668" s="109"/>
      <c r="G1668" s="109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</row>
    <row r="1669" spans="2:52" s="2" customFormat="1" x14ac:dyDescent="0.25">
      <c r="B1669" s="432"/>
      <c r="C1669" s="109"/>
      <c r="D1669" s="108"/>
      <c r="E1669" s="109"/>
      <c r="F1669" s="109"/>
      <c r="G1669" s="109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</row>
    <row r="1670" spans="2:52" s="2" customFormat="1" x14ac:dyDescent="0.25">
      <c r="B1670" s="432"/>
      <c r="C1670" s="109"/>
      <c r="D1670" s="108"/>
      <c r="E1670" s="109"/>
      <c r="F1670" s="109"/>
      <c r="G1670" s="109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</row>
    <row r="1671" spans="2:52" s="2" customFormat="1" x14ac:dyDescent="0.25">
      <c r="B1671" s="432"/>
      <c r="C1671" s="109"/>
      <c r="D1671" s="108"/>
      <c r="E1671" s="109"/>
      <c r="F1671" s="109"/>
      <c r="G1671" s="109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</row>
    <row r="1672" spans="2:52" s="2" customFormat="1" x14ac:dyDescent="0.25">
      <c r="B1672" s="432"/>
      <c r="C1672" s="109"/>
      <c r="D1672" s="108"/>
      <c r="E1672" s="109"/>
      <c r="F1672" s="109"/>
      <c r="G1672" s="109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</row>
    <row r="1673" spans="2:52" s="2" customFormat="1" x14ac:dyDescent="0.25">
      <c r="B1673" s="432"/>
      <c r="C1673" s="109"/>
      <c r="D1673" s="108"/>
      <c r="E1673" s="109"/>
      <c r="F1673" s="109"/>
      <c r="G1673" s="109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</row>
    <row r="1674" spans="2:52" s="2" customFormat="1" x14ac:dyDescent="0.25">
      <c r="B1674" s="432"/>
      <c r="C1674" s="109"/>
      <c r="D1674" s="108"/>
      <c r="E1674" s="109"/>
      <c r="F1674" s="109"/>
      <c r="G1674" s="109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</row>
    <row r="1675" spans="2:52" s="2" customFormat="1" x14ac:dyDescent="0.25">
      <c r="B1675" s="432"/>
      <c r="C1675" s="109"/>
      <c r="D1675" s="108"/>
      <c r="E1675" s="109"/>
      <c r="F1675" s="109"/>
      <c r="G1675" s="109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</row>
    <row r="1676" spans="2:52" s="2" customFormat="1" x14ac:dyDescent="0.25">
      <c r="B1676" s="432"/>
      <c r="C1676" s="109"/>
      <c r="D1676" s="108"/>
      <c r="E1676" s="109"/>
      <c r="F1676" s="109"/>
      <c r="G1676" s="109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</row>
    <row r="1677" spans="2:52" s="2" customFormat="1" x14ac:dyDescent="0.25">
      <c r="B1677" s="432"/>
      <c r="C1677" s="109"/>
      <c r="D1677" s="108"/>
      <c r="E1677" s="109"/>
      <c r="F1677" s="109"/>
      <c r="G1677" s="109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</row>
    <row r="1678" spans="2:52" s="2" customFormat="1" x14ac:dyDescent="0.25">
      <c r="B1678" s="432"/>
      <c r="C1678" s="109"/>
      <c r="D1678" s="108"/>
      <c r="E1678" s="109"/>
      <c r="F1678" s="109"/>
      <c r="G1678" s="109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</row>
    <row r="1679" spans="2:52" s="2" customFormat="1" x14ac:dyDescent="0.25">
      <c r="B1679" s="432"/>
      <c r="C1679" s="109"/>
      <c r="D1679" s="108"/>
      <c r="E1679" s="109"/>
      <c r="F1679" s="109"/>
      <c r="G1679" s="109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</row>
    <row r="1680" spans="2:52" s="2" customFormat="1" x14ac:dyDescent="0.25">
      <c r="B1680" s="432"/>
      <c r="C1680" s="109"/>
      <c r="D1680" s="108"/>
      <c r="E1680" s="109"/>
      <c r="F1680" s="109"/>
      <c r="G1680" s="109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</row>
    <row r="1681" spans="2:52" s="2" customFormat="1" x14ac:dyDescent="0.25">
      <c r="B1681" s="432"/>
      <c r="C1681" s="109"/>
      <c r="D1681" s="108"/>
      <c r="E1681" s="109"/>
      <c r="F1681" s="109"/>
      <c r="G1681" s="109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</row>
    <row r="1682" spans="2:52" s="2" customFormat="1" x14ac:dyDescent="0.25">
      <c r="B1682" s="432"/>
      <c r="C1682" s="109"/>
      <c r="D1682" s="108"/>
      <c r="E1682" s="109"/>
      <c r="F1682" s="109"/>
      <c r="G1682" s="109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</row>
    <row r="1683" spans="2:52" s="2" customFormat="1" x14ac:dyDescent="0.25">
      <c r="B1683" s="432"/>
      <c r="C1683" s="109"/>
      <c r="D1683" s="108"/>
      <c r="E1683" s="109"/>
      <c r="F1683" s="109"/>
      <c r="G1683" s="109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</row>
    <row r="1684" spans="2:52" s="2" customFormat="1" x14ac:dyDescent="0.25">
      <c r="B1684" s="432"/>
      <c r="C1684" s="109"/>
      <c r="D1684" s="108"/>
      <c r="E1684" s="109"/>
      <c r="F1684" s="109"/>
      <c r="G1684" s="109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</row>
    <row r="1685" spans="2:52" s="2" customFormat="1" x14ac:dyDescent="0.25">
      <c r="B1685" s="432"/>
      <c r="C1685" s="109"/>
      <c r="D1685" s="108"/>
      <c r="E1685" s="109"/>
      <c r="F1685" s="109"/>
      <c r="G1685" s="109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</row>
    <row r="1686" spans="2:52" s="2" customFormat="1" x14ac:dyDescent="0.25">
      <c r="B1686" s="432"/>
      <c r="C1686" s="109"/>
      <c r="D1686" s="108"/>
      <c r="E1686" s="109"/>
      <c r="F1686" s="109"/>
      <c r="G1686" s="109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</row>
    <row r="1687" spans="2:52" s="2" customFormat="1" x14ac:dyDescent="0.25">
      <c r="B1687" s="432"/>
      <c r="C1687" s="109"/>
      <c r="D1687" s="108"/>
      <c r="E1687" s="109"/>
      <c r="F1687" s="109"/>
      <c r="G1687" s="109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</row>
    <row r="1688" spans="2:52" s="2" customFormat="1" x14ac:dyDescent="0.25">
      <c r="B1688" s="432"/>
      <c r="C1688" s="109"/>
      <c r="D1688" s="108"/>
      <c r="E1688" s="109"/>
      <c r="F1688" s="109"/>
      <c r="G1688" s="109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</row>
    <row r="1689" spans="2:52" s="2" customFormat="1" x14ac:dyDescent="0.25">
      <c r="B1689" s="432"/>
      <c r="C1689" s="109"/>
      <c r="D1689" s="108"/>
      <c r="E1689" s="109"/>
      <c r="F1689" s="109"/>
      <c r="G1689" s="109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</row>
    <row r="1690" spans="2:52" s="2" customFormat="1" x14ac:dyDescent="0.25">
      <c r="B1690" s="432"/>
      <c r="C1690" s="109"/>
      <c r="D1690" s="108"/>
      <c r="E1690" s="109"/>
      <c r="F1690" s="109"/>
      <c r="G1690" s="109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</row>
    <row r="1691" spans="2:52" s="2" customFormat="1" x14ac:dyDescent="0.25">
      <c r="B1691" s="432"/>
      <c r="C1691" s="109"/>
      <c r="D1691" s="108"/>
      <c r="E1691" s="109"/>
      <c r="F1691" s="109"/>
      <c r="G1691" s="109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</row>
    <row r="1692" spans="2:52" s="2" customFormat="1" x14ac:dyDescent="0.25">
      <c r="B1692" s="432"/>
      <c r="C1692" s="109"/>
      <c r="D1692" s="108"/>
      <c r="E1692" s="109"/>
      <c r="F1692" s="109"/>
      <c r="G1692" s="109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</row>
    <row r="1693" spans="2:52" s="2" customFormat="1" x14ac:dyDescent="0.25">
      <c r="B1693" s="432"/>
      <c r="C1693" s="109"/>
      <c r="D1693" s="108"/>
      <c r="E1693" s="109"/>
      <c r="F1693" s="109"/>
      <c r="G1693" s="109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</row>
    <row r="1694" spans="2:52" s="2" customFormat="1" x14ac:dyDescent="0.25">
      <c r="B1694" s="432"/>
      <c r="C1694" s="109"/>
      <c r="D1694" s="108"/>
      <c r="E1694" s="109"/>
      <c r="F1694" s="109"/>
      <c r="G1694" s="109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</row>
    <row r="1695" spans="2:52" s="2" customFormat="1" x14ac:dyDescent="0.25">
      <c r="B1695" s="432"/>
      <c r="C1695" s="109"/>
      <c r="D1695" s="108"/>
      <c r="E1695" s="109"/>
      <c r="F1695" s="109"/>
      <c r="G1695" s="109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</row>
    <row r="1696" spans="2:52" s="2" customFormat="1" x14ac:dyDescent="0.25">
      <c r="B1696" s="432"/>
      <c r="C1696" s="109"/>
      <c r="D1696" s="108"/>
      <c r="E1696" s="109"/>
      <c r="F1696" s="109"/>
      <c r="G1696" s="109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</row>
    <row r="1697" spans="2:52" s="2" customFormat="1" x14ac:dyDescent="0.25">
      <c r="B1697" s="432"/>
      <c r="C1697" s="109"/>
      <c r="D1697" s="108"/>
      <c r="E1697" s="109"/>
      <c r="F1697" s="109"/>
      <c r="G1697" s="109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</row>
    <row r="1698" spans="2:52" s="2" customFormat="1" x14ac:dyDescent="0.25">
      <c r="B1698" s="432"/>
      <c r="C1698" s="109"/>
      <c r="D1698" s="108"/>
      <c r="E1698" s="109"/>
      <c r="F1698" s="109"/>
      <c r="G1698" s="109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</row>
    <row r="1699" spans="2:52" s="2" customFormat="1" x14ac:dyDescent="0.25">
      <c r="B1699" s="432"/>
      <c r="C1699" s="109"/>
      <c r="D1699" s="108"/>
      <c r="E1699" s="109"/>
      <c r="F1699" s="109"/>
      <c r="G1699" s="109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</row>
    <row r="1700" spans="2:52" s="2" customFormat="1" x14ac:dyDescent="0.25">
      <c r="B1700" s="432"/>
      <c r="C1700" s="109"/>
      <c r="D1700" s="108"/>
      <c r="E1700" s="109"/>
      <c r="F1700" s="109"/>
      <c r="G1700" s="109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</row>
    <row r="1701" spans="2:52" s="2" customFormat="1" x14ac:dyDescent="0.25">
      <c r="B1701" s="432"/>
      <c r="C1701" s="109"/>
      <c r="D1701" s="108"/>
      <c r="E1701" s="109"/>
      <c r="F1701" s="109"/>
      <c r="G1701" s="109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</row>
    <row r="1702" spans="2:52" s="2" customFormat="1" x14ac:dyDescent="0.25">
      <c r="B1702" s="432"/>
      <c r="C1702" s="109"/>
      <c r="D1702" s="108"/>
      <c r="E1702" s="109"/>
      <c r="F1702" s="109"/>
      <c r="G1702" s="109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</row>
    <row r="1703" spans="2:52" s="2" customFormat="1" x14ac:dyDescent="0.25">
      <c r="B1703" s="432"/>
      <c r="C1703" s="109"/>
      <c r="D1703" s="108"/>
      <c r="E1703" s="109"/>
      <c r="F1703" s="109"/>
      <c r="G1703" s="109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</row>
    <row r="1704" spans="2:52" s="2" customFormat="1" x14ac:dyDescent="0.25">
      <c r="B1704" s="432"/>
      <c r="C1704" s="109"/>
      <c r="D1704" s="108"/>
      <c r="E1704" s="109"/>
      <c r="F1704" s="109"/>
      <c r="G1704" s="109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</row>
    <row r="1705" spans="2:52" s="2" customFormat="1" x14ac:dyDescent="0.25">
      <c r="B1705" s="432"/>
      <c r="C1705" s="109"/>
      <c r="D1705" s="108"/>
      <c r="E1705" s="109"/>
      <c r="F1705" s="109"/>
      <c r="G1705" s="109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</row>
    <row r="1706" spans="2:52" s="2" customFormat="1" x14ac:dyDescent="0.25">
      <c r="B1706" s="432"/>
      <c r="C1706" s="109"/>
      <c r="D1706" s="108"/>
      <c r="E1706" s="109"/>
      <c r="F1706" s="109"/>
      <c r="G1706" s="109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</row>
    <row r="1707" spans="2:52" s="2" customFormat="1" x14ac:dyDescent="0.25">
      <c r="B1707" s="432"/>
      <c r="C1707" s="109"/>
      <c r="D1707" s="108"/>
      <c r="E1707" s="109"/>
      <c r="F1707" s="109"/>
      <c r="G1707" s="109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</row>
    <row r="1708" spans="2:52" s="2" customFormat="1" x14ac:dyDescent="0.25">
      <c r="B1708" s="432"/>
      <c r="C1708" s="109"/>
      <c r="D1708" s="108"/>
      <c r="E1708" s="109"/>
      <c r="F1708" s="109"/>
      <c r="G1708" s="109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</row>
    <row r="1709" spans="2:52" s="2" customFormat="1" x14ac:dyDescent="0.25">
      <c r="B1709" s="432"/>
      <c r="C1709" s="109"/>
      <c r="D1709" s="108"/>
      <c r="E1709" s="109"/>
      <c r="F1709" s="109"/>
      <c r="G1709" s="109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</row>
    <row r="1710" spans="2:52" s="2" customFormat="1" x14ac:dyDescent="0.25">
      <c r="B1710" s="432"/>
      <c r="C1710" s="109"/>
      <c r="D1710" s="108"/>
      <c r="E1710" s="109"/>
      <c r="F1710" s="109"/>
      <c r="G1710" s="109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</row>
    <row r="1711" spans="2:52" s="2" customFormat="1" x14ac:dyDescent="0.25">
      <c r="B1711" s="432"/>
      <c r="C1711" s="109"/>
      <c r="D1711" s="108"/>
      <c r="E1711" s="109"/>
      <c r="F1711" s="109"/>
      <c r="G1711" s="109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</row>
    <row r="1712" spans="2:52" s="2" customFormat="1" x14ac:dyDescent="0.25">
      <c r="B1712" s="432"/>
      <c r="C1712" s="109"/>
      <c r="D1712" s="108"/>
      <c r="E1712" s="109"/>
      <c r="F1712" s="109"/>
      <c r="G1712" s="109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</row>
    <row r="1713" spans="2:52" s="2" customFormat="1" x14ac:dyDescent="0.25">
      <c r="B1713" s="432"/>
      <c r="C1713" s="109"/>
      <c r="D1713" s="108"/>
      <c r="E1713" s="109"/>
      <c r="F1713" s="109"/>
      <c r="G1713" s="109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</row>
    <row r="1714" spans="2:52" s="2" customFormat="1" x14ac:dyDescent="0.25">
      <c r="B1714" s="432"/>
      <c r="C1714" s="109"/>
      <c r="D1714" s="108"/>
      <c r="E1714" s="109"/>
      <c r="F1714" s="109"/>
      <c r="G1714" s="109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</row>
    <row r="1715" spans="2:52" s="2" customFormat="1" x14ac:dyDescent="0.25">
      <c r="B1715" s="432"/>
      <c r="C1715" s="109"/>
      <c r="D1715" s="108"/>
      <c r="E1715" s="109"/>
      <c r="F1715" s="109"/>
      <c r="G1715" s="109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</row>
    <row r="1716" spans="2:52" s="2" customFormat="1" x14ac:dyDescent="0.25">
      <c r="B1716" s="432"/>
      <c r="C1716" s="109"/>
      <c r="D1716" s="108"/>
      <c r="E1716" s="109"/>
      <c r="F1716" s="109"/>
      <c r="G1716" s="109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</row>
    <row r="1717" spans="2:52" s="2" customFormat="1" x14ac:dyDescent="0.25">
      <c r="B1717" s="432"/>
      <c r="C1717" s="109"/>
      <c r="D1717" s="108"/>
      <c r="E1717" s="109"/>
      <c r="F1717" s="109"/>
      <c r="G1717" s="109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</row>
    <row r="1718" spans="2:52" s="2" customFormat="1" x14ac:dyDescent="0.25">
      <c r="B1718" s="432"/>
      <c r="C1718" s="109"/>
      <c r="D1718" s="108"/>
      <c r="E1718" s="109"/>
      <c r="F1718" s="109"/>
      <c r="G1718" s="109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</row>
    <row r="1719" spans="2:52" s="2" customFormat="1" x14ac:dyDescent="0.25">
      <c r="B1719" s="432"/>
      <c r="C1719" s="109"/>
      <c r="D1719" s="108"/>
      <c r="E1719" s="109"/>
      <c r="F1719" s="109"/>
      <c r="G1719" s="109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</row>
    <row r="1720" spans="2:52" s="2" customFormat="1" x14ac:dyDescent="0.25">
      <c r="B1720" s="432"/>
      <c r="C1720" s="109"/>
      <c r="D1720" s="108"/>
      <c r="E1720" s="109"/>
      <c r="F1720" s="109"/>
      <c r="G1720" s="109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</row>
    <row r="1721" spans="2:52" s="2" customFormat="1" x14ac:dyDescent="0.25">
      <c r="B1721" s="432"/>
      <c r="C1721" s="109"/>
      <c r="D1721" s="108"/>
      <c r="E1721" s="109"/>
      <c r="F1721" s="109"/>
      <c r="G1721" s="109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</row>
    <row r="1722" spans="2:52" s="2" customFormat="1" x14ac:dyDescent="0.25">
      <c r="B1722" s="432"/>
      <c r="C1722" s="109"/>
      <c r="D1722" s="108"/>
      <c r="E1722" s="109"/>
      <c r="F1722" s="109"/>
      <c r="G1722" s="109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</row>
    <row r="1723" spans="2:52" s="2" customFormat="1" x14ac:dyDescent="0.25">
      <c r="B1723" s="432"/>
      <c r="C1723" s="109"/>
      <c r="D1723" s="108"/>
      <c r="E1723" s="109"/>
      <c r="F1723" s="109"/>
      <c r="G1723" s="109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</row>
    <row r="1724" spans="2:52" s="2" customFormat="1" x14ac:dyDescent="0.25">
      <c r="B1724" s="432"/>
      <c r="C1724" s="109"/>
      <c r="D1724" s="108"/>
      <c r="E1724" s="109"/>
      <c r="F1724" s="109"/>
      <c r="G1724" s="109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</row>
    <row r="1725" spans="2:52" s="2" customFormat="1" x14ac:dyDescent="0.25">
      <c r="B1725" s="432"/>
      <c r="C1725" s="109"/>
      <c r="D1725" s="108"/>
      <c r="E1725" s="109"/>
      <c r="F1725" s="109"/>
      <c r="G1725" s="109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</row>
    <row r="1726" spans="2:52" s="2" customFormat="1" x14ac:dyDescent="0.25">
      <c r="B1726" s="432"/>
      <c r="C1726" s="109"/>
      <c r="D1726" s="108"/>
      <c r="E1726" s="109"/>
      <c r="F1726" s="109"/>
      <c r="G1726" s="109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</row>
    <row r="1727" spans="2:52" s="2" customFormat="1" x14ac:dyDescent="0.25">
      <c r="B1727" s="432"/>
      <c r="C1727" s="109"/>
      <c r="D1727" s="108"/>
      <c r="E1727" s="109"/>
      <c r="F1727" s="109"/>
      <c r="G1727" s="109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</row>
    <row r="1728" spans="2:52" s="2" customFormat="1" x14ac:dyDescent="0.25">
      <c r="B1728" s="432"/>
      <c r="C1728" s="109"/>
      <c r="D1728" s="108"/>
      <c r="E1728" s="109"/>
      <c r="F1728" s="109"/>
      <c r="G1728" s="109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</row>
    <row r="1729" spans="2:52" s="2" customFormat="1" x14ac:dyDescent="0.25">
      <c r="B1729" s="432"/>
      <c r="C1729" s="109"/>
      <c r="D1729" s="108"/>
      <c r="E1729" s="109"/>
      <c r="F1729" s="109"/>
      <c r="G1729" s="109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</row>
    <row r="1730" spans="2:52" s="2" customFormat="1" x14ac:dyDescent="0.25">
      <c r="B1730" s="432"/>
      <c r="C1730" s="109"/>
      <c r="D1730" s="108"/>
      <c r="E1730" s="109"/>
      <c r="F1730" s="109"/>
      <c r="G1730" s="109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</row>
    <row r="1731" spans="2:52" s="2" customFormat="1" x14ac:dyDescent="0.25">
      <c r="B1731" s="432"/>
      <c r="C1731" s="109"/>
      <c r="D1731" s="108"/>
      <c r="E1731" s="109"/>
      <c r="F1731" s="109"/>
      <c r="G1731" s="109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</row>
    <row r="1732" spans="2:52" s="2" customFormat="1" x14ac:dyDescent="0.25">
      <c r="B1732" s="432"/>
      <c r="C1732" s="109"/>
      <c r="D1732" s="108"/>
      <c r="E1732" s="109"/>
      <c r="F1732" s="109"/>
      <c r="G1732" s="109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</row>
    <row r="1733" spans="2:52" s="2" customFormat="1" x14ac:dyDescent="0.25">
      <c r="B1733" s="432"/>
      <c r="C1733" s="109"/>
      <c r="D1733" s="108"/>
      <c r="E1733" s="109"/>
      <c r="F1733" s="109"/>
      <c r="G1733" s="109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</row>
    <row r="1734" spans="2:52" s="2" customFormat="1" x14ac:dyDescent="0.25">
      <c r="B1734" s="432"/>
      <c r="C1734" s="109"/>
      <c r="D1734" s="108"/>
      <c r="E1734" s="109"/>
      <c r="F1734" s="109"/>
      <c r="G1734" s="109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</row>
    <row r="1735" spans="2:52" s="2" customFormat="1" x14ac:dyDescent="0.25">
      <c r="B1735" s="432"/>
      <c r="C1735" s="109"/>
      <c r="D1735" s="108"/>
      <c r="E1735" s="109"/>
      <c r="F1735" s="109"/>
      <c r="G1735" s="109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</row>
    <row r="1736" spans="2:52" s="2" customFormat="1" x14ac:dyDescent="0.25">
      <c r="B1736" s="432"/>
      <c r="C1736" s="109"/>
      <c r="D1736" s="108"/>
      <c r="E1736" s="109"/>
      <c r="F1736" s="109"/>
      <c r="G1736" s="109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</row>
    <row r="1737" spans="2:52" s="2" customFormat="1" x14ac:dyDescent="0.25">
      <c r="B1737" s="432"/>
      <c r="C1737" s="109"/>
      <c r="D1737" s="108"/>
      <c r="E1737" s="109"/>
      <c r="F1737" s="109"/>
      <c r="G1737" s="109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</row>
    <row r="1738" spans="2:52" s="2" customFormat="1" x14ac:dyDescent="0.25">
      <c r="B1738" s="432"/>
      <c r="C1738" s="109"/>
      <c r="D1738" s="108"/>
      <c r="E1738" s="109"/>
      <c r="F1738" s="109"/>
      <c r="G1738" s="109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</row>
    <row r="1739" spans="2:52" s="2" customFormat="1" x14ac:dyDescent="0.25">
      <c r="B1739" s="432"/>
      <c r="C1739" s="109"/>
      <c r="D1739" s="108"/>
      <c r="E1739" s="109"/>
      <c r="F1739" s="109"/>
      <c r="G1739" s="109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</row>
    <row r="1740" spans="2:52" s="2" customFormat="1" x14ac:dyDescent="0.25">
      <c r="B1740" s="432"/>
      <c r="C1740" s="109"/>
      <c r="D1740" s="108"/>
      <c r="E1740" s="109"/>
      <c r="F1740" s="109"/>
      <c r="G1740" s="109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</row>
    <row r="1741" spans="2:52" s="2" customFormat="1" x14ac:dyDescent="0.25">
      <c r="B1741" s="432"/>
      <c r="C1741" s="109"/>
      <c r="D1741" s="108"/>
      <c r="E1741" s="109"/>
      <c r="F1741" s="109"/>
      <c r="G1741" s="109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</row>
    <row r="1742" spans="2:52" s="2" customFormat="1" x14ac:dyDescent="0.25">
      <c r="B1742" s="432"/>
      <c r="C1742" s="109"/>
      <c r="D1742" s="108"/>
      <c r="E1742" s="109"/>
      <c r="F1742" s="109"/>
      <c r="G1742" s="109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</row>
    <row r="1743" spans="2:52" s="2" customFormat="1" x14ac:dyDescent="0.25">
      <c r="B1743" s="432"/>
      <c r="C1743" s="109"/>
      <c r="D1743" s="108"/>
      <c r="E1743" s="109"/>
      <c r="F1743" s="109"/>
      <c r="G1743" s="109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</row>
    <row r="1744" spans="2:52" s="2" customFormat="1" x14ac:dyDescent="0.25">
      <c r="B1744" s="432"/>
      <c r="C1744" s="109"/>
      <c r="D1744" s="108"/>
      <c r="E1744" s="109"/>
      <c r="F1744" s="109"/>
      <c r="G1744" s="109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</row>
    <row r="1745" spans="2:52" s="2" customFormat="1" x14ac:dyDescent="0.25">
      <c r="B1745" s="432"/>
      <c r="C1745" s="109"/>
      <c r="D1745" s="108"/>
      <c r="E1745" s="109"/>
      <c r="F1745" s="109"/>
      <c r="G1745" s="109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</row>
    <row r="1746" spans="2:52" s="2" customFormat="1" x14ac:dyDescent="0.25">
      <c r="B1746" s="432"/>
      <c r="C1746" s="109"/>
      <c r="D1746" s="108"/>
      <c r="E1746" s="109"/>
      <c r="F1746" s="109"/>
      <c r="G1746" s="109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</row>
    <row r="1747" spans="2:52" s="2" customFormat="1" x14ac:dyDescent="0.25">
      <c r="B1747" s="432"/>
      <c r="C1747" s="109"/>
      <c r="D1747" s="108"/>
      <c r="E1747" s="109"/>
      <c r="F1747" s="109"/>
      <c r="G1747" s="109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</row>
    <row r="1748" spans="2:52" s="2" customFormat="1" x14ac:dyDescent="0.25">
      <c r="B1748" s="432"/>
      <c r="C1748" s="109"/>
      <c r="D1748" s="108"/>
      <c r="E1748" s="109"/>
      <c r="F1748" s="109"/>
      <c r="G1748" s="109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</row>
    <row r="1749" spans="2:52" s="2" customFormat="1" x14ac:dyDescent="0.25">
      <c r="B1749" s="432"/>
      <c r="C1749" s="109"/>
      <c r="D1749" s="108"/>
      <c r="E1749" s="109"/>
      <c r="F1749" s="109"/>
      <c r="G1749" s="109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</row>
    <row r="1750" spans="2:52" s="2" customFormat="1" x14ac:dyDescent="0.25">
      <c r="B1750" s="432"/>
      <c r="C1750" s="109"/>
      <c r="D1750" s="108"/>
      <c r="E1750" s="109"/>
      <c r="F1750" s="109"/>
      <c r="G1750" s="109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</row>
    <row r="1751" spans="2:52" s="2" customFormat="1" x14ac:dyDescent="0.25">
      <c r="B1751" s="432"/>
      <c r="C1751" s="109"/>
      <c r="D1751" s="108"/>
      <c r="E1751" s="109"/>
      <c r="F1751" s="109"/>
      <c r="G1751" s="109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</row>
    <row r="1752" spans="2:52" s="2" customFormat="1" x14ac:dyDescent="0.25">
      <c r="B1752" s="432"/>
      <c r="C1752" s="109"/>
      <c r="D1752" s="108"/>
      <c r="E1752" s="109"/>
      <c r="F1752" s="109"/>
      <c r="G1752" s="109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</row>
    <row r="1753" spans="2:52" s="2" customFormat="1" x14ac:dyDescent="0.25">
      <c r="B1753" s="432"/>
      <c r="C1753" s="109"/>
      <c r="D1753" s="108"/>
      <c r="E1753" s="109"/>
      <c r="F1753" s="109"/>
      <c r="G1753" s="109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</row>
    <row r="1754" spans="2:52" s="2" customFormat="1" x14ac:dyDescent="0.25">
      <c r="B1754" s="432"/>
      <c r="C1754" s="109"/>
      <c r="D1754" s="108"/>
      <c r="E1754" s="109"/>
      <c r="F1754" s="109"/>
      <c r="G1754" s="109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</row>
    <row r="1755" spans="2:52" s="2" customFormat="1" x14ac:dyDescent="0.25">
      <c r="B1755" s="432"/>
      <c r="C1755" s="109"/>
      <c r="D1755" s="108"/>
      <c r="E1755" s="109"/>
      <c r="F1755" s="109"/>
      <c r="G1755" s="109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</row>
    <row r="1756" spans="2:52" s="2" customFormat="1" x14ac:dyDescent="0.25">
      <c r="B1756" s="432"/>
      <c r="C1756" s="109"/>
      <c r="D1756" s="108"/>
      <c r="E1756" s="109"/>
      <c r="F1756" s="109"/>
      <c r="G1756" s="109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</row>
    <row r="1757" spans="2:52" s="2" customFormat="1" x14ac:dyDescent="0.25">
      <c r="B1757" s="432"/>
      <c r="C1757" s="109"/>
      <c r="D1757" s="108"/>
      <c r="E1757" s="109"/>
      <c r="F1757" s="109"/>
      <c r="G1757" s="109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</row>
    <row r="1758" spans="2:52" s="2" customFormat="1" x14ac:dyDescent="0.25">
      <c r="B1758" s="432"/>
      <c r="C1758" s="109"/>
      <c r="D1758" s="108"/>
      <c r="E1758" s="109"/>
      <c r="F1758" s="109"/>
      <c r="G1758" s="109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</row>
    <row r="1759" spans="2:52" s="2" customFormat="1" x14ac:dyDescent="0.25">
      <c r="B1759" s="432"/>
      <c r="C1759" s="109"/>
      <c r="D1759" s="108"/>
      <c r="E1759" s="109"/>
      <c r="F1759" s="109"/>
      <c r="G1759" s="109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</row>
    <row r="1760" spans="2:52" s="2" customFormat="1" x14ac:dyDescent="0.25">
      <c r="B1760" s="432"/>
      <c r="C1760" s="109"/>
      <c r="D1760" s="108"/>
      <c r="E1760" s="109"/>
      <c r="F1760" s="109"/>
      <c r="G1760" s="109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</row>
    <row r="1761" spans="2:52" s="2" customFormat="1" x14ac:dyDescent="0.25">
      <c r="B1761" s="432"/>
      <c r="C1761" s="109"/>
      <c r="D1761" s="108"/>
      <c r="E1761" s="109"/>
      <c r="F1761" s="109"/>
      <c r="G1761" s="109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</row>
    <row r="1762" spans="2:52" s="2" customFormat="1" x14ac:dyDescent="0.25">
      <c r="B1762" s="432"/>
      <c r="C1762" s="109"/>
      <c r="D1762" s="108"/>
      <c r="E1762" s="109"/>
      <c r="F1762" s="109"/>
      <c r="G1762" s="109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</row>
    <row r="1763" spans="2:52" s="2" customFormat="1" x14ac:dyDescent="0.25">
      <c r="B1763" s="432"/>
      <c r="C1763" s="109"/>
      <c r="D1763" s="108"/>
      <c r="E1763" s="109"/>
      <c r="F1763" s="109"/>
      <c r="G1763" s="109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</row>
    <row r="1764" spans="2:52" s="2" customFormat="1" x14ac:dyDescent="0.25">
      <c r="B1764" s="432"/>
      <c r="C1764" s="109"/>
      <c r="D1764" s="108"/>
      <c r="E1764" s="109"/>
      <c r="F1764" s="109"/>
      <c r="G1764" s="109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</row>
    <row r="1765" spans="2:52" s="2" customFormat="1" x14ac:dyDescent="0.25">
      <c r="B1765" s="432"/>
      <c r="C1765" s="109"/>
      <c r="D1765" s="108"/>
      <c r="E1765" s="109"/>
      <c r="F1765" s="109"/>
      <c r="G1765" s="109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</row>
    <row r="1766" spans="2:52" s="2" customFormat="1" x14ac:dyDescent="0.25">
      <c r="B1766" s="432"/>
      <c r="C1766" s="109"/>
      <c r="D1766" s="108"/>
      <c r="E1766" s="109"/>
      <c r="F1766" s="109"/>
      <c r="G1766" s="109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</row>
    <row r="1767" spans="2:52" s="2" customFormat="1" x14ac:dyDescent="0.25">
      <c r="B1767" s="432"/>
      <c r="C1767" s="109"/>
      <c r="D1767" s="108"/>
      <c r="E1767" s="109"/>
      <c r="F1767" s="109"/>
      <c r="G1767" s="109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</row>
    <row r="1768" spans="2:52" s="2" customFormat="1" x14ac:dyDescent="0.25">
      <c r="B1768" s="432"/>
      <c r="C1768" s="109"/>
      <c r="D1768" s="108"/>
      <c r="E1768" s="109"/>
      <c r="F1768" s="109"/>
      <c r="G1768" s="109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</row>
    <row r="1769" spans="2:52" s="2" customFormat="1" x14ac:dyDescent="0.25">
      <c r="B1769" s="432"/>
      <c r="C1769" s="109"/>
      <c r="D1769" s="108"/>
      <c r="E1769" s="109"/>
      <c r="F1769" s="109"/>
      <c r="G1769" s="109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</row>
    <row r="1770" spans="2:52" s="2" customFormat="1" x14ac:dyDescent="0.25">
      <c r="B1770" s="432"/>
      <c r="C1770" s="109"/>
      <c r="D1770" s="108"/>
      <c r="E1770" s="109"/>
      <c r="F1770" s="109"/>
      <c r="G1770" s="109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</row>
    <row r="1771" spans="2:52" s="2" customFormat="1" x14ac:dyDescent="0.25">
      <c r="B1771" s="432"/>
      <c r="C1771" s="109"/>
      <c r="D1771" s="108"/>
      <c r="E1771" s="109"/>
      <c r="F1771" s="109"/>
      <c r="G1771" s="109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</row>
    <row r="1772" spans="2:52" s="2" customFormat="1" x14ac:dyDescent="0.25">
      <c r="B1772" s="432"/>
      <c r="C1772" s="109"/>
      <c r="D1772" s="108"/>
      <c r="E1772" s="109"/>
      <c r="F1772" s="109"/>
      <c r="G1772" s="109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</row>
    <row r="1773" spans="2:52" s="2" customFormat="1" x14ac:dyDescent="0.25">
      <c r="B1773" s="432"/>
      <c r="C1773" s="109"/>
      <c r="D1773" s="108"/>
      <c r="E1773" s="109"/>
      <c r="F1773" s="109"/>
      <c r="G1773" s="109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</row>
    <row r="1774" spans="2:52" s="2" customFormat="1" x14ac:dyDescent="0.25">
      <c r="B1774" s="432"/>
      <c r="C1774" s="109"/>
      <c r="D1774" s="108"/>
      <c r="E1774" s="109"/>
      <c r="F1774" s="109"/>
      <c r="G1774" s="109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</row>
    <row r="1775" spans="2:52" s="2" customFormat="1" x14ac:dyDescent="0.25">
      <c r="B1775" s="432"/>
      <c r="C1775" s="109"/>
      <c r="D1775" s="108"/>
      <c r="E1775" s="109"/>
      <c r="F1775" s="109"/>
      <c r="G1775" s="109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</row>
    <row r="1776" spans="2:52" s="2" customFormat="1" x14ac:dyDescent="0.25">
      <c r="B1776" s="432"/>
      <c r="C1776" s="109"/>
      <c r="D1776" s="108"/>
      <c r="E1776" s="109"/>
      <c r="F1776" s="109"/>
      <c r="G1776" s="109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</row>
    <row r="1777" spans="2:52" s="2" customFormat="1" x14ac:dyDescent="0.25">
      <c r="B1777" s="432"/>
      <c r="C1777" s="109"/>
      <c r="D1777" s="108"/>
      <c r="E1777" s="109"/>
      <c r="F1777" s="109"/>
      <c r="G1777" s="109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</row>
    <row r="1778" spans="2:52" s="2" customFormat="1" x14ac:dyDescent="0.25">
      <c r="B1778" s="432"/>
      <c r="C1778" s="109"/>
      <c r="D1778" s="108"/>
      <c r="E1778" s="109"/>
      <c r="F1778" s="109"/>
      <c r="G1778" s="109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</row>
    <row r="1779" spans="2:52" s="2" customFormat="1" x14ac:dyDescent="0.25">
      <c r="B1779" s="432"/>
      <c r="C1779" s="109"/>
      <c r="D1779" s="108"/>
      <c r="E1779" s="109"/>
      <c r="F1779" s="109"/>
      <c r="G1779" s="109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</row>
    <row r="1780" spans="2:52" s="2" customFormat="1" x14ac:dyDescent="0.25">
      <c r="B1780" s="432"/>
      <c r="C1780" s="109"/>
      <c r="D1780" s="108"/>
      <c r="E1780" s="109"/>
      <c r="F1780" s="109"/>
      <c r="G1780" s="109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</row>
    <row r="1781" spans="2:52" s="2" customFormat="1" x14ac:dyDescent="0.25">
      <c r="B1781" s="432"/>
      <c r="C1781" s="109"/>
      <c r="D1781" s="108"/>
      <c r="E1781" s="109"/>
      <c r="F1781" s="109"/>
      <c r="G1781" s="109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</row>
    <row r="1782" spans="2:52" s="2" customFormat="1" x14ac:dyDescent="0.25">
      <c r="B1782" s="432"/>
      <c r="C1782" s="109"/>
      <c r="D1782" s="108"/>
      <c r="E1782" s="109"/>
      <c r="F1782" s="109"/>
      <c r="G1782" s="109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</row>
    <row r="1783" spans="2:52" s="2" customFormat="1" x14ac:dyDescent="0.25">
      <c r="B1783" s="432"/>
      <c r="C1783" s="109"/>
      <c r="D1783" s="108"/>
      <c r="E1783" s="109"/>
      <c r="F1783" s="109"/>
      <c r="G1783" s="109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</row>
    <row r="1784" spans="2:52" s="2" customFormat="1" x14ac:dyDescent="0.25">
      <c r="B1784" s="432"/>
      <c r="C1784" s="109"/>
      <c r="D1784" s="108"/>
      <c r="E1784" s="109"/>
      <c r="F1784" s="109"/>
      <c r="G1784" s="109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</row>
    <row r="1785" spans="2:52" s="2" customFormat="1" x14ac:dyDescent="0.25">
      <c r="B1785" s="432"/>
      <c r="C1785" s="109"/>
      <c r="D1785" s="108"/>
      <c r="E1785" s="109"/>
      <c r="F1785" s="109"/>
      <c r="G1785" s="109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</row>
    <row r="1786" spans="2:52" s="2" customFormat="1" x14ac:dyDescent="0.25">
      <c r="B1786" s="432"/>
      <c r="C1786" s="109"/>
      <c r="D1786" s="108"/>
      <c r="E1786" s="109"/>
      <c r="F1786" s="109"/>
      <c r="G1786" s="109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</row>
    <row r="1787" spans="2:52" s="2" customFormat="1" x14ac:dyDescent="0.25">
      <c r="B1787" s="432"/>
      <c r="C1787" s="109"/>
      <c r="D1787" s="108"/>
      <c r="E1787" s="109"/>
      <c r="F1787" s="109"/>
      <c r="G1787" s="109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</row>
    <row r="1788" spans="2:52" s="2" customFormat="1" x14ac:dyDescent="0.25">
      <c r="B1788" s="432"/>
      <c r="C1788" s="109"/>
      <c r="D1788" s="108"/>
      <c r="E1788" s="109"/>
      <c r="F1788" s="109"/>
      <c r="G1788" s="109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</row>
    <row r="1789" spans="2:52" s="2" customFormat="1" x14ac:dyDescent="0.25">
      <c r="B1789" s="432"/>
      <c r="C1789" s="109"/>
      <c r="D1789" s="108"/>
      <c r="E1789" s="109"/>
      <c r="F1789" s="109"/>
      <c r="G1789" s="109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</row>
    <row r="1790" spans="2:52" s="2" customFormat="1" x14ac:dyDescent="0.25">
      <c r="B1790" s="432"/>
      <c r="C1790" s="109"/>
      <c r="D1790" s="108"/>
      <c r="E1790" s="109"/>
      <c r="F1790" s="109"/>
      <c r="G1790" s="109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</row>
    <row r="1791" spans="2:52" s="2" customFormat="1" x14ac:dyDescent="0.25">
      <c r="B1791" s="432"/>
      <c r="C1791" s="109"/>
      <c r="D1791" s="108"/>
      <c r="E1791" s="109"/>
      <c r="F1791" s="109"/>
      <c r="G1791" s="109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</row>
    <row r="1792" spans="2:52" s="2" customFormat="1" x14ac:dyDescent="0.25">
      <c r="B1792" s="432"/>
      <c r="C1792" s="109"/>
      <c r="D1792" s="108"/>
      <c r="E1792" s="109"/>
      <c r="F1792" s="109"/>
      <c r="G1792" s="109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</row>
    <row r="1793" spans="2:52" s="2" customFormat="1" x14ac:dyDescent="0.25">
      <c r="B1793" s="432"/>
      <c r="C1793" s="109"/>
      <c r="D1793" s="108"/>
      <c r="E1793" s="109"/>
      <c r="F1793" s="109"/>
      <c r="G1793" s="109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</row>
    <row r="1794" spans="2:52" s="2" customFormat="1" x14ac:dyDescent="0.25">
      <c r="B1794" s="432"/>
      <c r="C1794" s="109"/>
      <c r="D1794" s="108"/>
      <c r="E1794" s="109"/>
      <c r="F1794" s="109"/>
      <c r="G1794" s="109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</row>
    <row r="1795" spans="2:52" s="2" customFormat="1" x14ac:dyDescent="0.25">
      <c r="B1795" s="432"/>
      <c r="C1795" s="109"/>
      <c r="D1795" s="108"/>
      <c r="E1795" s="109"/>
      <c r="F1795" s="109"/>
      <c r="G1795" s="109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</row>
    <row r="1796" spans="2:52" s="2" customFormat="1" x14ac:dyDescent="0.25">
      <c r="B1796" s="432"/>
      <c r="C1796" s="109"/>
      <c r="D1796" s="108"/>
      <c r="E1796" s="109"/>
      <c r="F1796" s="109"/>
      <c r="G1796" s="109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</row>
    <row r="1797" spans="2:52" s="2" customFormat="1" x14ac:dyDescent="0.25">
      <c r="B1797" s="432"/>
      <c r="C1797" s="109"/>
      <c r="D1797" s="108"/>
      <c r="E1797" s="109"/>
      <c r="F1797" s="109"/>
      <c r="G1797" s="109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</row>
    <row r="1798" spans="2:52" s="2" customFormat="1" x14ac:dyDescent="0.25">
      <c r="B1798" s="432"/>
      <c r="C1798" s="109"/>
      <c r="D1798" s="108"/>
      <c r="E1798" s="109"/>
      <c r="F1798" s="109"/>
      <c r="G1798" s="109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</row>
    <row r="1799" spans="2:52" s="2" customFormat="1" x14ac:dyDescent="0.25">
      <c r="B1799" s="432"/>
      <c r="C1799" s="109"/>
      <c r="D1799" s="108"/>
      <c r="E1799" s="109"/>
      <c r="F1799" s="109"/>
      <c r="G1799" s="109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</row>
    <row r="1800" spans="2:52" s="2" customFormat="1" x14ac:dyDescent="0.25">
      <c r="B1800" s="432"/>
      <c r="C1800" s="109"/>
      <c r="D1800" s="108"/>
      <c r="E1800" s="109"/>
      <c r="F1800" s="109"/>
      <c r="G1800" s="109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</row>
    <row r="1801" spans="2:52" s="2" customFormat="1" x14ac:dyDescent="0.25">
      <c r="B1801" s="432"/>
      <c r="C1801" s="109"/>
      <c r="D1801" s="108"/>
      <c r="E1801" s="109"/>
      <c r="F1801" s="109"/>
      <c r="G1801" s="109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</row>
    <row r="1802" spans="2:52" s="2" customFormat="1" x14ac:dyDescent="0.25">
      <c r="B1802" s="432"/>
      <c r="C1802" s="109"/>
      <c r="D1802" s="108"/>
      <c r="E1802" s="109"/>
      <c r="F1802" s="109"/>
      <c r="G1802" s="109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</row>
    <row r="1803" spans="2:52" s="2" customFormat="1" x14ac:dyDescent="0.25">
      <c r="B1803" s="432"/>
      <c r="C1803" s="109"/>
      <c r="D1803" s="108"/>
      <c r="E1803" s="109"/>
      <c r="F1803" s="109"/>
      <c r="G1803" s="109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</row>
    <row r="1804" spans="2:52" s="2" customFormat="1" x14ac:dyDescent="0.25">
      <c r="B1804" s="432"/>
      <c r="C1804" s="109"/>
      <c r="D1804" s="108"/>
      <c r="E1804" s="109"/>
      <c r="F1804" s="109"/>
      <c r="G1804" s="109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</row>
    <row r="1805" spans="2:52" s="2" customFormat="1" x14ac:dyDescent="0.25">
      <c r="B1805" s="432"/>
      <c r="C1805" s="109"/>
      <c r="D1805" s="108"/>
      <c r="E1805" s="109"/>
      <c r="F1805" s="109"/>
      <c r="G1805" s="109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</row>
    <row r="1806" spans="2:52" s="2" customFormat="1" x14ac:dyDescent="0.25">
      <c r="B1806" s="432"/>
      <c r="C1806" s="109"/>
      <c r="D1806" s="108"/>
      <c r="E1806" s="109"/>
      <c r="F1806" s="109"/>
      <c r="G1806" s="109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</row>
    <row r="1807" spans="2:52" s="2" customFormat="1" x14ac:dyDescent="0.25">
      <c r="B1807" s="432"/>
      <c r="C1807" s="109"/>
      <c r="D1807" s="108"/>
      <c r="E1807" s="109"/>
      <c r="F1807" s="109"/>
      <c r="G1807" s="109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</row>
    <row r="1808" spans="2:52" s="2" customFormat="1" x14ac:dyDescent="0.25">
      <c r="B1808" s="432"/>
      <c r="C1808" s="109"/>
      <c r="D1808" s="108"/>
      <c r="E1808" s="109"/>
      <c r="F1808" s="109"/>
      <c r="G1808" s="109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</row>
    <row r="1809" spans="2:52" s="2" customFormat="1" x14ac:dyDescent="0.25">
      <c r="B1809" s="432"/>
      <c r="C1809" s="109"/>
      <c r="D1809" s="108"/>
      <c r="E1809" s="109"/>
      <c r="F1809" s="109"/>
      <c r="G1809" s="109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</row>
    <row r="1810" spans="2:52" s="2" customFormat="1" x14ac:dyDescent="0.25">
      <c r="B1810" s="432"/>
      <c r="C1810" s="109"/>
      <c r="D1810" s="108"/>
      <c r="E1810" s="109"/>
      <c r="F1810" s="109"/>
      <c r="G1810" s="109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</row>
    <row r="1811" spans="2:52" s="2" customFormat="1" x14ac:dyDescent="0.25">
      <c r="B1811" s="432"/>
      <c r="C1811" s="109"/>
      <c r="D1811" s="108"/>
      <c r="E1811" s="109"/>
      <c r="F1811" s="109"/>
      <c r="G1811" s="109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</row>
    <row r="1812" spans="2:52" s="2" customFormat="1" x14ac:dyDescent="0.25">
      <c r="B1812" s="432"/>
      <c r="C1812" s="109"/>
      <c r="D1812" s="108"/>
      <c r="E1812" s="109"/>
      <c r="F1812" s="109"/>
      <c r="G1812" s="109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</row>
    <row r="1813" spans="2:52" s="2" customFormat="1" x14ac:dyDescent="0.25">
      <c r="B1813" s="432"/>
      <c r="C1813" s="109"/>
      <c r="D1813" s="108"/>
      <c r="E1813" s="109"/>
      <c r="F1813" s="109"/>
      <c r="G1813" s="109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</row>
    <row r="1814" spans="2:52" s="2" customFormat="1" x14ac:dyDescent="0.25">
      <c r="B1814" s="432"/>
      <c r="C1814" s="109"/>
      <c r="D1814" s="108"/>
      <c r="E1814" s="109"/>
      <c r="F1814" s="109"/>
      <c r="G1814" s="109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</row>
    <row r="1815" spans="2:52" s="2" customFormat="1" x14ac:dyDescent="0.25">
      <c r="B1815" s="432"/>
      <c r="C1815" s="109"/>
      <c r="D1815" s="108"/>
      <c r="E1815" s="109"/>
      <c r="F1815" s="109"/>
      <c r="G1815" s="109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</row>
    <row r="1816" spans="2:52" s="2" customFormat="1" x14ac:dyDescent="0.25">
      <c r="B1816" s="432"/>
      <c r="C1816" s="109"/>
      <c r="D1816" s="108"/>
      <c r="E1816" s="109"/>
      <c r="F1816" s="109"/>
      <c r="G1816" s="109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</row>
    <row r="1817" spans="2:52" s="2" customFormat="1" x14ac:dyDescent="0.25">
      <c r="B1817" s="432"/>
      <c r="C1817" s="109"/>
      <c r="D1817" s="108"/>
      <c r="E1817" s="109"/>
      <c r="F1817" s="109"/>
      <c r="G1817" s="109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</row>
    <row r="1818" spans="2:52" s="2" customFormat="1" x14ac:dyDescent="0.25">
      <c r="B1818" s="432"/>
      <c r="C1818" s="109"/>
      <c r="D1818" s="108"/>
      <c r="E1818" s="109"/>
      <c r="F1818" s="109"/>
      <c r="G1818" s="109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</row>
    <row r="1819" spans="2:52" s="2" customFormat="1" x14ac:dyDescent="0.25">
      <c r="B1819" s="432"/>
      <c r="C1819" s="109"/>
      <c r="D1819" s="108"/>
      <c r="E1819" s="109"/>
      <c r="F1819" s="109"/>
      <c r="G1819" s="109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</row>
    <row r="1820" spans="2:52" s="2" customFormat="1" x14ac:dyDescent="0.25">
      <c r="B1820" s="432"/>
      <c r="C1820" s="109"/>
      <c r="D1820" s="108"/>
      <c r="E1820" s="109"/>
      <c r="F1820" s="109"/>
      <c r="G1820" s="109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</row>
    <row r="1821" spans="2:52" s="2" customFormat="1" x14ac:dyDescent="0.25">
      <c r="B1821" s="432"/>
      <c r="C1821" s="109"/>
      <c r="D1821" s="108"/>
      <c r="E1821" s="109"/>
      <c r="F1821" s="109"/>
      <c r="G1821" s="109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</row>
    <row r="1822" spans="2:52" s="2" customFormat="1" x14ac:dyDescent="0.25">
      <c r="B1822" s="432"/>
      <c r="C1822" s="109"/>
      <c r="D1822" s="108"/>
      <c r="E1822" s="109"/>
      <c r="F1822" s="109"/>
      <c r="G1822" s="109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</row>
    <row r="1823" spans="2:52" s="2" customFormat="1" x14ac:dyDescent="0.25">
      <c r="B1823" s="432"/>
      <c r="C1823" s="109"/>
      <c r="D1823" s="108"/>
      <c r="E1823" s="109"/>
      <c r="F1823" s="109"/>
      <c r="G1823" s="109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</row>
    <row r="1824" spans="2:52" s="2" customFormat="1" x14ac:dyDescent="0.25">
      <c r="B1824" s="432"/>
      <c r="C1824" s="109"/>
      <c r="D1824" s="108"/>
      <c r="E1824" s="109"/>
      <c r="F1824" s="109"/>
      <c r="G1824" s="109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</row>
    <row r="1825" spans="2:52" s="2" customFormat="1" x14ac:dyDescent="0.25">
      <c r="B1825" s="432"/>
      <c r="C1825" s="109"/>
      <c r="D1825" s="108"/>
      <c r="E1825" s="109"/>
      <c r="F1825" s="109"/>
      <c r="G1825" s="109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</row>
    <row r="1826" spans="2:52" s="2" customFormat="1" x14ac:dyDescent="0.25">
      <c r="B1826" s="432"/>
      <c r="C1826" s="109"/>
      <c r="D1826" s="108"/>
      <c r="E1826" s="109"/>
      <c r="F1826" s="109"/>
      <c r="G1826" s="109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</row>
    <row r="1827" spans="2:52" s="2" customFormat="1" x14ac:dyDescent="0.25">
      <c r="B1827" s="432"/>
      <c r="C1827" s="109"/>
      <c r="D1827" s="108"/>
      <c r="E1827" s="109"/>
      <c r="F1827" s="109"/>
      <c r="G1827" s="109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</row>
    <row r="1828" spans="2:52" s="2" customFormat="1" x14ac:dyDescent="0.25">
      <c r="B1828" s="432"/>
      <c r="C1828" s="109"/>
      <c r="D1828" s="108"/>
      <c r="E1828" s="109"/>
      <c r="F1828" s="109"/>
      <c r="G1828" s="109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</row>
    <row r="1829" spans="2:52" s="2" customFormat="1" x14ac:dyDescent="0.25">
      <c r="B1829" s="432"/>
      <c r="C1829" s="109"/>
      <c r="D1829" s="108"/>
      <c r="E1829" s="109"/>
      <c r="F1829" s="109"/>
      <c r="G1829" s="109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</row>
    <row r="1830" spans="2:52" s="2" customFormat="1" x14ac:dyDescent="0.25">
      <c r="B1830" s="432"/>
      <c r="C1830" s="109"/>
      <c r="D1830" s="108"/>
      <c r="E1830" s="109"/>
      <c r="F1830" s="109"/>
      <c r="G1830" s="109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</row>
    <row r="1831" spans="2:52" s="2" customFormat="1" x14ac:dyDescent="0.25">
      <c r="B1831" s="432"/>
      <c r="C1831" s="109"/>
      <c r="D1831" s="108"/>
      <c r="E1831" s="109"/>
      <c r="F1831" s="109"/>
      <c r="G1831" s="109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</row>
    <row r="1832" spans="2:52" s="2" customFormat="1" x14ac:dyDescent="0.25">
      <c r="B1832" s="432"/>
      <c r="C1832" s="109"/>
      <c r="D1832" s="108"/>
      <c r="E1832" s="109"/>
      <c r="F1832" s="109"/>
      <c r="G1832" s="109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</row>
    <row r="1833" spans="2:52" s="2" customFormat="1" x14ac:dyDescent="0.25">
      <c r="B1833" s="432"/>
      <c r="C1833" s="109"/>
      <c r="D1833" s="108"/>
      <c r="E1833" s="109"/>
      <c r="F1833" s="109"/>
      <c r="G1833" s="109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</row>
    <row r="1834" spans="2:52" s="2" customFormat="1" x14ac:dyDescent="0.25">
      <c r="B1834" s="432"/>
      <c r="C1834" s="109"/>
      <c r="D1834" s="108"/>
      <c r="E1834" s="109"/>
      <c r="F1834" s="109"/>
      <c r="G1834" s="109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</row>
    <row r="1835" spans="2:52" s="2" customFormat="1" x14ac:dyDescent="0.25">
      <c r="B1835" s="432"/>
      <c r="C1835" s="109"/>
      <c r="D1835" s="108"/>
      <c r="E1835" s="109"/>
      <c r="F1835" s="109"/>
      <c r="G1835" s="109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</row>
    <row r="1836" spans="2:52" s="2" customFormat="1" x14ac:dyDescent="0.25">
      <c r="B1836" s="432"/>
      <c r="C1836" s="109"/>
      <c r="D1836" s="108"/>
      <c r="E1836" s="109"/>
      <c r="F1836" s="109"/>
      <c r="G1836" s="109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</row>
    <row r="1837" spans="2:52" s="2" customFormat="1" x14ac:dyDescent="0.25">
      <c r="B1837" s="432"/>
      <c r="C1837" s="109"/>
      <c r="D1837" s="108"/>
      <c r="E1837" s="109"/>
      <c r="F1837" s="109"/>
      <c r="G1837" s="109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</row>
    <row r="1838" spans="2:52" s="2" customFormat="1" x14ac:dyDescent="0.25">
      <c r="B1838" s="432"/>
      <c r="C1838" s="109"/>
      <c r="D1838" s="108"/>
      <c r="E1838" s="109"/>
      <c r="F1838" s="109"/>
      <c r="G1838" s="109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</row>
    <row r="1839" spans="2:52" s="2" customFormat="1" x14ac:dyDescent="0.25">
      <c r="B1839" s="432"/>
      <c r="C1839" s="109"/>
      <c r="D1839" s="108"/>
      <c r="E1839" s="109"/>
      <c r="F1839" s="109"/>
      <c r="G1839" s="109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</row>
    <row r="1840" spans="2:52" s="2" customFormat="1" x14ac:dyDescent="0.25">
      <c r="B1840" s="432"/>
      <c r="C1840" s="109"/>
      <c r="D1840" s="108"/>
      <c r="E1840" s="109"/>
      <c r="F1840" s="109"/>
      <c r="G1840" s="109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</row>
    <row r="1841" spans="2:52" s="2" customFormat="1" x14ac:dyDescent="0.25">
      <c r="B1841" s="432"/>
      <c r="C1841" s="109"/>
      <c r="D1841" s="108"/>
      <c r="E1841" s="109"/>
      <c r="F1841" s="109"/>
      <c r="G1841" s="109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</row>
    <row r="1842" spans="2:52" s="2" customFormat="1" x14ac:dyDescent="0.25">
      <c r="B1842" s="432"/>
      <c r="C1842" s="109"/>
      <c r="D1842" s="108"/>
      <c r="E1842" s="109"/>
      <c r="F1842" s="109"/>
      <c r="G1842" s="109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</row>
    <row r="1843" spans="2:52" s="2" customFormat="1" x14ac:dyDescent="0.25">
      <c r="B1843" s="432"/>
      <c r="C1843" s="109"/>
      <c r="D1843" s="108"/>
      <c r="E1843" s="109"/>
      <c r="F1843" s="109"/>
      <c r="G1843" s="109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</row>
    <row r="1844" spans="2:52" s="2" customFormat="1" x14ac:dyDescent="0.25">
      <c r="B1844" s="432"/>
      <c r="C1844" s="109"/>
      <c r="D1844" s="108"/>
      <c r="E1844" s="109"/>
      <c r="F1844" s="109"/>
      <c r="G1844" s="109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</row>
    <row r="1845" spans="2:52" s="2" customFormat="1" x14ac:dyDescent="0.25">
      <c r="B1845" s="432"/>
      <c r="C1845" s="109"/>
      <c r="D1845" s="108"/>
      <c r="E1845" s="109"/>
      <c r="F1845" s="109"/>
      <c r="G1845" s="109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</row>
    <row r="1846" spans="2:52" s="2" customFormat="1" x14ac:dyDescent="0.25">
      <c r="B1846" s="432"/>
      <c r="C1846" s="109"/>
      <c r="D1846" s="108"/>
      <c r="E1846" s="109"/>
      <c r="F1846" s="109"/>
      <c r="G1846" s="109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</row>
    <row r="1847" spans="2:52" s="2" customFormat="1" x14ac:dyDescent="0.25">
      <c r="B1847" s="432"/>
      <c r="C1847" s="109"/>
      <c r="D1847" s="108"/>
      <c r="E1847" s="109"/>
      <c r="F1847" s="109"/>
      <c r="G1847" s="109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</row>
    <row r="1848" spans="2:52" s="2" customFormat="1" x14ac:dyDescent="0.25">
      <c r="B1848" s="432"/>
      <c r="C1848" s="109"/>
      <c r="D1848" s="108"/>
      <c r="E1848" s="109"/>
      <c r="F1848" s="109"/>
      <c r="G1848" s="109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</row>
    <row r="1849" spans="2:52" s="2" customFormat="1" x14ac:dyDescent="0.25">
      <c r="B1849" s="432"/>
      <c r="C1849" s="109"/>
      <c r="D1849" s="108"/>
      <c r="E1849" s="109"/>
      <c r="F1849" s="109"/>
      <c r="G1849" s="109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</row>
    <row r="1850" spans="2:52" s="2" customFormat="1" x14ac:dyDescent="0.25">
      <c r="B1850" s="432"/>
      <c r="C1850" s="109"/>
      <c r="D1850" s="108"/>
      <c r="E1850" s="109"/>
      <c r="F1850" s="109"/>
      <c r="G1850" s="109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</row>
    <row r="1851" spans="2:52" s="2" customFormat="1" x14ac:dyDescent="0.25">
      <c r="B1851" s="432"/>
      <c r="C1851" s="109"/>
      <c r="D1851" s="108"/>
      <c r="E1851" s="109"/>
      <c r="F1851" s="109"/>
      <c r="G1851" s="109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</row>
    <row r="1852" spans="2:52" s="2" customFormat="1" x14ac:dyDescent="0.25">
      <c r="B1852" s="432"/>
      <c r="C1852" s="109"/>
      <c r="D1852" s="108"/>
      <c r="E1852" s="109"/>
      <c r="F1852" s="109"/>
      <c r="G1852" s="109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</row>
    <row r="1853" spans="2:52" s="2" customFormat="1" x14ac:dyDescent="0.25">
      <c r="B1853" s="432"/>
      <c r="C1853" s="109"/>
      <c r="D1853" s="108"/>
      <c r="E1853" s="109"/>
      <c r="F1853" s="109"/>
      <c r="G1853" s="109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</row>
    <row r="1854" spans="2:52" s="2" customFormat="1" x14ac:dyDescent="0.25">
      <c r="B1854" s="432"/>
      <c r="C1854" s="109"/>
      <c r="D1854" s="108"/>
      <c r="E1854" s="109"/>
      <c r="F1854" s="109"/>
      <c r="G1854" s="109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</row>
    <row r="1855" spans="2:52" s="2" customFormat="1" x14ac:dyDescent="0.25">
      <c r="B1855" s="432"/>
      <c r="C1855" s="109"/>
      <c r="D1855" s="108"/>
      <c r="E1855" s="109"/>
      <c r="F1855" s="109"/>
      <c r="G1855" s="109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</row>
    <row r="1856" spans="2:52" s="2" customFormat="1" x14ac:dyDescent="0.25">
      <c r="B1856" s="432"/>
      <c r="C1856" s="109"/>
      <c r="D1856" s="108"/>
      <c r="E1856" s="109"/>
      <c r="F1856" s="109"/>
      <c r="G1856" s="109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</row>
    <row r="1857" spans="2:52" s="2" customFormat="1" x14ac:dyDescent="0.25">
      <c r="B1857" s="432"/>
      <c r="C1857" s="109"/>
      <c r="D1857" s="108"/>
      <c r="E1857" s="109"/>
      <c r="F1857" s="109"/>
      <c r="G1857" s="109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</row>
    <row r="1858" spans="2:52" s="2" customFormat="1" x14ac:dyDescent="0.25">
      <c r="B1858" s="432"/>
      <c r="C1858" s="109"/>
      <c r="D1858" s="108"/>
      <c r="E1858" s="109"/>
      <c r="F1858" s="109"/>
      <c r="G1858" s="109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</row>
    <row r="1859" spans="2:52" s="2" customFormat="1" x14ac:dyDescent="0.25">
      <c r="B1859" s="432"/>
      <c r="C1859" s="109"/>
      <c r="D1859" s="108"/>
      <c r="E1859" s="109"/>
      <c r="F1859" s="109"/>
      <c r="G1859" s="109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</row>
    <row r="1860" spans="2:52" s="2" customFormat="1" x14ac:dyDescent="0.25">
      <c r="B1860" s="432"/>
      <c r="C1860" s="109"/>
      <c r="D1860" s="108"/>
      <c r="E1860" s="109"/>
      <c r="F1860" s="109"/>
      <c r="G1860" s="109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</row>
    <row r="1861" spans="2:52" s="2" customFormat="1" x14ac:dyDescent="0.25">
      <c r="B1861" s="432"/>
      <c r="C1861" s="109"/>
      <c r="D1861" s="108"/>
      <c r="E1861" s="109"/>
      <c r="F1861" s="109"/>
      <c r="G1861" s="109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</row>
    <row r="1862" spans="2:52" s="2" customFormat="1" x14ac:dyDescent="0.25">
      <c r="B1862" s="432"/>
      <c r="C1862" s="109"/>
      <c r="D1862" s="108"/>
      <c r="E1862" s="109"/>
      <c r="F1862" s="109"/>
      <c r="G1862" s="109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</row>
    <row r="1863" spans="2:52" s="2" customFormat="1" x14ac:dyDescent="0.25">
      <c r="B1863" s="432"/>
      <c r="C1863" s="109"/>
      <c r="D1863" s="108"/>
      <c r="E1863" s="109"/>
      <c r="F1863" s="109"/>
      <c r="G1863" s="109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</row>
    <row r="1864" spans="2:52" s="2" customFormat="1" x14ac:dyDescent="0.25">
      <c r="B1864" s="432"/>
      <c r="C1864" s="109"/>
      <c r="D1864" s="108"/>
      <c r="E1864" s="109"/>
      <c r="F1864" s="109"/>
      <c r="G1864" s="109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</row>
    <row r="1865" spans="2:52" s="2" customFormat="1" x14ac:dyDescent="0.25">
      <c r="B1865" s="432"/>
      <c r="C1865" s="109"/>
      <c r="D1865" s="108"/>
      <c r="E1865" s="109"/>
      <c r="F1865" s="109"/>
      <c r="G1865" s="109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</row>
    <row r="1866" spans="2:52" s="2" customFormat="1" x14ac:dyDescent="0.25">
      <c r="B1866" s="432"/>
      <c r="C1866" s="109"/>
      <c r="D1866" s="108"/>
      <c r="E1866" s="109"/>
      <c r="F1866" s="109"/>
      <c r="G1866" s="109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</row>
    <row r="1867" spans="2:52" s="2" customFormat="1" x14ac:dyDescent="0.25">
      <c r="B1867" s="432"/>
      <c r="C1867" s="109"/>
      <c r="D1867" s="108"/>
      <c r="E1867" s="109"/>
      <c r="F1867" s="109"/>
      <c r="G1867" s="109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</row>
    <row r="1868" spans="2:52" s="2" customFormat="1" x14ac:dyDescent="0.25">
      <c r="B1868" s="432"/>
      <c r="C1868" s="109"/>
      <c r="D1868" s="108"/>
      <c r="E1868" s="109"/>
      <c r="F1868" s="109"/>
      <c r="G1868" s="109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</row>
    <row r="1869" spans="2:52" s="2" customFormat="1" x14ac:dyDescent="0.25">
      <c r="B1869" s="432"/>
      <c r="C1869" s="109"/>
      <c r="D1869" s="108"/>
      <c r="E1869" s="109"/>
      <c r="F1869" s="109"/>
      <c r="G1869" s="109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</row>
    <row r="1870" spans="2:52" s="2" customFormat="1" x14ac:dyDescent="0.25">
      <c r="B1870" s="432"/>
      <c r="C1870" s="109"/>
      <c r="D1870" s="108"/>
      <c r="E1870" s="109"/>
      <c r="F1870" s="109"/>
      <c r="G1870" s="109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</row>
    <row r="1871" spans="2:52" s="2" customFormat="1" x14ac:dyDescent="0.25">
      <c r="B1871" s="432"/>
      <c r="C1871" s="109"/>
      <c r="D1871" s="108"/>
      <c r="E1871" s="109"/>
      <c r="F1871" s="109"/>
      <c r="G1871" s="109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</row>
    <row r="1872" spans="2:52" s="2" customFormat="1" x14ac:dyDescent="0.25">
      <c r="B1872" s="432"/>
      <c r="C1872" s="109"/>
      <c r="D1872" s="108"/>
      <c r="E1872" s="109"/>
      <c r="F1872" s="109"/>
      <c r="G1872" s="109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</row>
    <row r="1873" spans="2:52" s="2" customFormat="1" x14ac:dyDescent="0.25">
      <c r="B1873" s="432"/>
      <c r="C1873" s="109"/>
      <c r="D1873" s="108"/>
      <c r="E1873" s="109"/>
      <c r="F1873" s="109"/>
      <c r="G1873" s="109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</row>
    <row r="1874" spans="2:52" s="2" customFormat="1" x14ac:dyDescent="0.25">
      <c r="B1874" s="432"/>
      <c r="C1874" s="109"/>
      <c r="D1874" s="108"/>
      <c r="E1874" s="109"/>
      <c r="F1874" s="109"/>
      <c r="G1874" s="109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</row>
    <row r="1875" spans="2:52" s="2" customFormat="1" x14ac:dyDescent="0.25">
      <c r="B1875" s="432"/>
      <c r="C1875" s="109"/>
      <c r="D1875" s="108"/>
      <c r="E1875" s="109"/>
      <c r="F1875" s="109"/>
      <c r="G1875" s="109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</row>
    <row r="1876" spans="2:52" s="2" customFormat="1" x14ac:dyDescent="0.25">
      <c r="B1876" s="432"/>
      <c r="C1876" s="109"/>
      <c r="D1876" s="108"/>
      <c r="E1876" s="109"/>
      <c r="F1876" s="109"/>
      <c r="G1876" s="109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</row>
    <row r="1877" spans="2:52" s="2" customFormat="1" x14ac:dyDescent="0.25">
      <c r="B1877" s="432"/>
      <c r="C1877" s="109"/>
      <c r="D1877" s="108"/>
      <c r="E1877" s="109"/>
      <c r="F1877" s="109"/>
      <c r="G1877" s="109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</row>
    <row r="1878" spans="2:52" s="2" customFormat="1" x14ac:dyDescent="0.25">
      <c r="B1878" s="432"/>
      <c r="C1878" s="109"/>
      <c r="D1878" s="108"/>
      <c r="E1878" s="109"/>
      <c r="F1878" s="109"/>
      <c r="G1878" s="109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</row>
    <row r="1879" spans="2:52" s="2" customFormat="1" x14ac:dyDescent="0.25">
      <c r="B1879" s="432"/>
      <c r="C1879" s="109"/>
      <c r="D1879" s="108"/>
      <c r="E1879" s="109"/>
      <c r="F1879" s="109"/>
      <c r="G1879" s="109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</row>
    <row r="1880" spans="2:52" s="2" customFormat="1" x14ac:dyDescent="0.25">
      <c r="B1880" s="432"/>
      <c r="C1880" s="109"/>
      <c r="D1880" s="108"/>
      <c r="E1880" s="109"/>
      <c r="F1880" s="109"/>
      <c r="G1880" s="109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</row>
    <row r="1881" spans="2:52" s="2" customFormat="1" x14ac:dyDescent="0.25">
      <c r="B1881" s="432"/>
      <c r="C1881" s="109"/>
      <c r="D1881" s="108"/>
      <c r="E1881" s="109"/>
      <c r="F1881" s="109"/>
      <c r="G1881" s="109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</row>
    <row r="1882" spans="2:52" s="2" customFormat="1" x14ac:dyDescent="0.25">
      <c r="B1882" s="432"/>
      <c r="C1882" s="109"/>
      <c r="D1882" s="108"/>
      <c r="E1882" s="109"/>
      <c r="F1882" s="109"/>
      <c r="G1882" s="109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</row>
    <row r="1883" spans="2:52" s="2" customFormat="1" x14ac:dyDescent="0.25">
      <c r="B1883" s="432"/>
      <c r="C1883" s="109"/>
      <c r="D1883" s="108"/>
      <c r="E1883" s="109"/>
      <c r="F1883" s="109"/>
      <c r="G1883" s="109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</row>
    <row r="1884" spans="2:52" s="2" customFormat="1" x14ac:dyDescent="0.25">
      <c r="B1884" s="432"/>
      <c r="C1884" s="109"/>
      <c r="D1884" s="108"/>
      <c r="E1884" s="109"/>
      <c r="F1884" s="109"/>
      <c r="G1884" s="109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</row>
    <row r="1885" spans="2:52" s="2" customFormat="1" x14ac:dyDescent="0.25">
      <c r="B1885" s="432"/>
      <c r="C1885" s="109"/>
      <c r="D1885" s="108"/>
      <c r="E1885" s="109"/>
      <c r="F1885" s="109"/>
      <c r="G1885" s="109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</row>
    <row r="1886" spans="2:52" s="2" customFormat="1" x14ac:dyDescent="0.25">
      <c r="B1886" s="432"/>
      <c r="C1886" s="109"/>
      <c r="D1886" s="108"/>
      <c r="E1886" s="109"/>
      <c r="F1886" s="109"/>
      <c r="G1886" s="109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</row>
    <row r="1887" spans="2:52" s="2" customFormat="1" x14ac:dyDescent="0.25">
      <c r="B1887" s="432"/>
      <c r="C1887" s="109"/>
      <c r="D1887" s="108"/>
      <c r="E1887" s="109"/>
      <c r="F1887" s="109"/>
      <c r="G1887" s="109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</row>
    <row r="1888" spans="2:52" s="2" customFormat="1" x14ac:dyDescent="0.25">
      <c r="B1888" s="432"/>
      <c r="C1888" s="109"/>
      <c r="D1888" s="108"/>
      <c r="E1888" s="109"/>
      <c r="F1888" s="109"/>
      <c r="G1888" s="109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</row>
    <row r="1889" spans="2:52" s="2" customFormat="1" x14ac:dyDescent="0.25">
      <c r="B1889" s="432"/>
      <c r="C1889" s="109"/>
      <c r="D1889" s="108"/>
      <c r="E1889" s="109"/>
      <c r="F1889" s="109"/>
      <c r="G1889" s="109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</row>
    <row r="1890" spans="2:52" s="2" customFormat="1" x14ac:dyDescent="0.25">
      <c r="B1890" s="432"/>
      <c r="C1890" s="109"/>
      <c r="D1890" s="108"/>
      <c r="E1890" s="109"/>
      <c r="F1890" s="109"/>
      <c r="G1890" s="109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</row>
    <row r="1891" spans="2:52" s="2" customFormat="1" x14ac:dyDescent="0.25">
      <c r="B1891" s="432"/>
      <c r="C1891" s="109"/>
      <c r="D1891" s="108"/>
      <c r="E1891" s="109"/>
      <c r="F1891" s="109"/>
      <c r="G1891" s="109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</row>
    <row r="1892" spans="2:52" s="2" customFormat="1" x14ac:dyDescent="0.25">
      <c r="B1892" s="432"/>
      <c r="C1892" s="109"/>
      <c r="D1892" s="108"/>
      <c r="E1892" s="109"/>
      <c r="F1892" s="109"/>
      <c r="G1892" s="109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</row>
    <row r="1893" spans="2:52" s="2" customFormat="1" x14ac:dyDescent="0.25">
      <c r="B1893" s="432"/>
      <c r="C1893" s="109"/>
      <c r="D1893" s="108"/>
      <c r="E1893" s="109"/>
      <c r="F1893" s="109"/>
      <c r="G1893" s="109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</row>
    <row r="1894" spans="2:52" s="2" customFormat="1" x14ac:dyDescent="0.25">
      <c r="B1894" s="432"/>
      <c r="C1894" s="109"/>
      <c r="D1894" s="108"/>
      <c r="E1894" s="109"/>
      <c r="F1894" s="109"/>
      <c r="G1894" s="109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</row>
    <row r="1895" spans="2:52" s="2" customFormat="1" x14ac:dyDescent="0.25">
      <c r="B1895" s="432"/>
      <c r="C1895" s="109"/>
      <c r="D1895" s="108"/>
      <c r="E1895" s="109"/>
      <c r="F1895" s="109"/>
      <c r="G1895" s="109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</row>
    <row r="1896" spans="2:52" s="2" customFormat="1" x14ac:dyDescent="0.25">
      <c r="B1896" s="432"/>
      <c r="C1896" s="109"/>
      <c r="D1896" s="108"/>
      <c r="E1896" s="109"/>
      <c r="F1896" s="109"/>
      <c r="G1896" s="109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</row>
    <row r="1897" spans="2:52" s="2" customFormat="1" x14ac:dyDescent="0.25">
      <c r="B1897" s="432"/>
      <c r="C1897" s="109"/>
      <c r="D1897" s="108"/>
      <c r="E1897" s="109"/>
      <c r="F1897" s="109"/>
      <c r="G1897" s="109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</row>
    <row r="1898" spans="2:52" s="2" customFormat="1" x14ac:dyDescent="0.25">
      <c r="B1898" s="432"/>
      <c r="C1898" s="109"/>
      <c r="D1898" s="108"/>
      <c r="E1898" s="109"/>
      <c r="F1898" s="109"/>
      <c r="G1898" s="109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</row>
    <row r="1899" spans="2:52" s="2" customFormat="1" x14ac:dyDescent="0.25">
      <c r="B1899" s="432"/>
      <c r="C1899" s="109"/>
      <c r="D1899" s="108"/>
      <c r="E1899" s="109"/>
      <c r="F1899" s="109"/>
      <c r="G1899" s="109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</row>
    <row r="1900" spans="2:52" s="2" customFormat="1" x14ac:dyDescent="0.25">
      <c r="B1900" s="432"/>
      <c r="C1900" s="109"/>
      <c r="D1900" s="108"/>
      <c r="E1900" s="109"/>
      <c r="F1900" s="109"/>
      <c r="G1900" s="109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</row>
    <row r="1901" spans="2:52" s="2" customFormat="1" x14ac:dyDescent="0.25">
      <c r="B1901" s="432"/>
      <c r="C1901" s="109"/>
      <c r="D1901" s="108"/>
      <c r="E1901" s="109"/>
      <c r="F1901" s="109"/>
      <c r="G1901" s="109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</row>
    <row r="1902" spans="2:52" s="2" customFormat="1" x14ac:dyDescent="0.25">
      <c r="B1902" s="432"/>
      <c r="C1902" s="109"/>
      <c r="D1902" s="108"/>
      <c r="E1902" s="109"/>
      <c r="F1902" s="109"/>
      <c r="G1902" s="109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</row>
    <row r="1903" spans="2:52" s="2" customFormat="1" x14ac:dyDescent="0.25">
      <c r="B1903" s="432"/>
      <c r="C1903" s="109"/>
      <c r="D1903" s="108"/>
      <c r="E1903" s="109"/>
      <c r="F1903" s="109"/>
      <c r="G1903" s="109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</row>
    <row r="1904" spans="2:52" s="2" customFormat="1" x14ac:dyDescent="0.25">
      <c r="B1904" s="432"/>
      <c r="C1904" s="109"/>
      <c r="D1904" s="108"/>
      <c r="E1904" s="109"/>
      <c r="F1904" s="109"/>
      <c r="G1904" s="109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</row>
    <row r="1905" spans="2:52" s="2" customFormat="1" x14ac:dyDescent="0.25">
      <c r="B1905" s="432"/>
      <c r="C1905" s="109"/>
      <c r="D1905" s="108"/>
      <c r="E1905" s="109"/>
      <c r="F1905" s="109"/>
      <c r="G1905" s="109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</row>
    <row r="1906" spans="2:52" s="2" customFormat="1" x14ac:dyDescent="0.25">
      <c r="B1906" s="432"/>
      <c r="C1906" s="109"/>
      <c r="D1906" s="108"/>
      <c r="E1906" s="109"/>
      <c r="F1906" s="109"/>
      <c r="G1906" s="109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</row>
    <row r="1907" spans="2:52" s="2" customFormat="1" x14ac:dyDescent="0.25">
      <c r="B1907" s="432"/>
      <c r="C1907" s="109"/>
      <c r="D1907" s="108"/>
      <c r="E1907" s="109"/>
      <c r="F1907" s="109"/>
      <c r="G1907" s="109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</row>
    <row r="1908" spans="2:52" s="2" customFormat="1" x14ac:dyDescent="0.25">
      <c r="B1908" s="432"/>
      <c r="C1908" s="109"/>
      <c r="D1908" s="108"/>
      <c r="E1908" s="109"/>
      <c r="F1908" s="109"/>
      <c r="G1908" s="109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</row>
    <row r="1909" spans="2:52" s="2" customFormat="1" x14ac:dyDescent="0.25">
      <c r="B1909" s="432"/>
      <c r="C1909" s="109"/>
      <c r="D1909" s="108"/>
      <c r="E1909" s="109"/>
      <c r="F1909" s="109"/>
      <c r="G1909" s="109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</row>
    <row r="1910" spans="2:52" s="2" customFormat="1" x14ac:dyDescent="0.25">
      <c r="B1910" s="432"/>
      <c r="C1910" s="109"/>
      <c r="D1910" s="108"/>
      <c r="E1910" s="109"/>
      <c r="F1910" s="109"/>
      <c r="G1910" s="109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</row>
    <row r="1911" spans="2:52" s="2" customFormat="1" x14ac:dyDescent="0.25">
      <c r="B1911" s="432"/>
      <c r="C1911" s="109"/>
      <c r="D1911" s="108"/>
      <c r="E1911" s="109"/>
      <c r="F1911" s="109"/>
      <c r="G1911" s="109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</row>
    <row r="1912" spans="2:52" s="2" customFormat="1" x14ac:dyDescent="0.25">
      <c r="B1912" s="432"/>
      <c r="C1912" s="109"/>
      <c r="D1912" s="108"/>
      <c r="E1912" s="109"/>
      <c r="F1912" s="109"/>
      <c r="G1912" s="109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</row>
    <row r="1913" spans="2:52" s="2" customFormat="1" x14ac:dyDescent="0.25">
      <c r="B1913" s="432"/>
      <c r="C1913" s="109"/>
      <c r="D1913" s="108"/>
      <c r="E1913" s="109"/>
      <c r="F1913" s="109"/>
      <c r="G1913" s="109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</row>
    <row r="1914" spans="2:52" s="2" customFormat="1" x14ac:dyDescent="0.25">
      <c r="B1914" s="432"/>
      <c r="C1914" s="109"/>
      <c r="D1914" s="108"/>
      <c r="E1914" s="109"/>
      <c r="F1914" s="109"/>
      <c r="G1914" s="109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</row>
    <row r="1915" spans="2:52" s="2" customFormat="1" x14ac:dyDescent="0.25">
      <c r="B1915" s="432"/>
      <c r="C1915" s="109"/>
      <c r="D1915" s="108"/>
      <c r="E1915" s="109"/>
      <c r="F1915" s="109"/>
      <c r="G1915" s="109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</row>
    <row r="1916" spans="2:52" s="2" customFormat="1" x14ac:dyDescent="0.25">
      <c r="B1916" s="432"/>
      <c r="C1916" s="109"/>
      <c r="D1916" s="108"/>
      <c r="E1916" s="109"/>
      <c r="F1916" s="109"/>
      <c r="G1916" s="109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</row>
    <row r="1917" spans="2:52" s="2" customFormat="1" x14ac:dyDescent="0.25">
      <c r="B1917" s="432"/>
      <c r="C1917" s="109"/>
      <c r="D1917" s="108"/>
      <c r="E1917" s="109"/>
      <c r="F1917" s="109"/>
      <c r="G1917" s="109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</row>
    <row r="1918" spans="2:52" s="2" customFormat="1" x14ac:dyDescent="0.25">
      <c r="B1918" s="432"/>
      <c r="C1918" s="109"/>
      <c r="D1918" s="108"/>
      <c r="E1918" s="109"/>
      <c r="F1918" s="109"/>
      <c r="G1918" s="109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</row>
    <row r="1919" spans="2:52" s="2" customFormat="1" x14ac:dyDescent="0.25">
      <c r="B1919" s="432"/>
      <c r="C1919" s="109"/>
      <c r="D1919" s="108"/>
      <c r="E1919" s="109"/>
      <c r="F1919" s="109"/>
      <c r="G1919" s="109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</row>
    <row r="1920" spans="2:52" s="2" customFormat="1" x14ac:dyDescent="0.25">
      <c r="B1920" s="432"/>
      <c r="C1920" s="109"/>
      <c r="D1920" s="108"/>
      <c r="E1920" s="109"/>
      <c r="F1920" s="109"/>
      <c r="G1920" s="109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</row>
    <row r="1921" spans="2:52" s="2" customFormat="1" x14ac:dyDescent="0.25">
      <c r="B1921" s="432"/>
      <c r="C1921" s="109"/>
      <c r="D1921" s="108"/>
      <c r="E1921" s="109"/>
      <c r="F1921" s="109"/>
      <c r="G1921" s="109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</row>
    <row r="1922" spans="2:52" s="2" customFormat="1" x14ac:dyDescent="0.25">
      <c r="B1922" s="432"/>
      <c r="C1922" s="109"/>
      <c r="D1922" s="108"/>
      <c r="E1922" s="109"/>
      <c r="F1922" s="109"/>
      <c r="G1922" s="109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</row>
    <row r="1923" spans="2:52" s="2" customFormat="1" x14ac:dyDescent="0.25">
      <c r="B1923" s="432"/>
      <c r="C1923" s="109"/>
      <c r="D1923" s="108"/>
      <c r="E1923" s="109"/>
      <c r="F1923" s="109"/>
      <c r="G1923" s="109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</row>
    <row r="1924" spans="2:52" s="2" customFormat="1" x14ac:dyDescent="0.25">
      <c r="B1924" s="432"/>
      <c r="C1924" s="109"/>
      <c r="D1924" s="108"/>
      <c r="E1924" s="109"/>
      <c r="F1924" s="109"/>
      <c r="G1924" s="109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</row>
    <row r="1925" spans="2:52" s="2" customFormat="1" x14ac:dyDescent="0.25">
      <c r="B1925" s="432"/>
      <c r="C1925" s="109"/>
      <c r="D1925" s="108"/>
      <c r="E1925" s="109"/>
      <c r="F1925" s="109"/>
      <c r="G1925" s="109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</row>
    <row r="1926" spans="2:52" s="2" customFormat="1" x14ac:dyDescent="0.25">
      <c r="B1926" s="432"/>
      <c r="C1926" s="109"/>
      <c r="D1926" s="108"/>
      <c r="E1926" s="109"/>
      <c r="F1926" s="109"/>
      <c r="G1926" s="109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</row>
    <row r="1927" spans="2:52" s="2" customFormat="1" x14ac:dyDescent="0.25">
      <c r="B1927" s="432"/>
      <c r="C1927" s="109"/>
      <c r="D1927" s="108"/>
      <c r="E1927" s="109"/>
      <c r="F1927" s="109"/>
      <c r="G1927" s="109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</row>
    <row r="1928" spans="2:52" s="2" customFormat="1" x14ac:dyDescent="0.25">
      <c r="B1928" s="432"/>
      <c r="C1928" s="109"/>
      <c r="D1928" s="108"/>
      <c r="E1928" s="109"/>
      <c r="F1928" s="109"/>
      <c r="G1928" s="109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</row>
    <row r="1929" spans="2:52" s="2" customFormat="1" x14ac:dyDescent="0.25">
      <c r="B1929" s="432"/>
      <c r="C1929" s="109"/>
      <c r="D1929" s="108"/>
      <c r="E1929" s="109"/>
      <c r="F1929" s="109"/>
      <c r="G1929" s="109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</row>
    <row r="1930" spans="2:52" s="2" customFormat="1" x14ac:dyDescent="0.25">
      <c r="B1930" s="432"/>
      <c r="C1930" s="109"/>
      <c r="D1930" s="108"/>
      <c r="E1930" s="109"/>
      <c r="F1930" s="109"/>
      <c r="G1930" s="109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</row>
    <row r="1931" spans="2:52" s="2" customFormat="1" x14ac:dyDescent="0.25">
      <c r="B1931" s="432"/>
      <c r="C1931" s="109"/>
      <c r="D1931" s="108"/>
      <c r="E1931" s="109"/>
      <c r="F1931" s="109"/>
      <c r="G1931" s="109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</row>
    <row r="1932" spans="2:52" s="2" customFormat="1" x14ac:dyDescent="0.25">
      <c r="B1932" s="432"/>
      <c r="C1932" s="109"/>
      <c r="D1932" s="108"/>
      <c r="E1932" s="109"/>
      <c r="F1932" s="109"/>
      <c r="G1932" s="109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</row>
    <row r="1933" spans="2:52" s="2" customFormat="1" x14ac:dyDescent="0.25">
      <c r="B1933" s="432"/>
      <c r="C1933" s="109"/>
      <c r="D1933" s="108"/>
      <c r="E1933" s="109"/>
      <c r="F1933" s="109"/>
      <c r="G1933" s="109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</row>
    <row r="1934" spans="2:52" s="2" customFormat="1" x14ac:dyDescent="0.25">
      <c r="B1934" s="432"/>
      <c r="C1934" s="109"/>
      <c r="D1934" s="108"/>
      <c r="E1934" s="109"/>
      <c r="F1934" s="109"/>
      <c r="G1934" s="109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</row>
    <row r="1935" spans="2:52" s="2" customFormat="1" x14ac:dyDescent="0.25">
      <c r="B1935" s="432"/>
      <c r="C1935" s="109"/>
      <c r="D1935" s="108"/>
      <c r="E1935" s="109"/>
      <c r="F1935" s="109"/>
      <c r="G1935" s="109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</row>
    <row r="1936" spans="2:52" s="2" customFormat="1" x14ac:dyDescent="0.25">
      <c r="B1936" s="432"/>
      <c r="C1936" s="109"/>
      <c r="D1936" s="108"/>
      <c r="E1936" s="109"/>
      <c r="F1936" s="109"/>
      <c r="G1936" s="109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</row>
    <row r="1937" spans="2:52" s="2" customFormat="1" x14ac:dyDescent="0.25">
      <c r="B1937" s="432"/>
      <c r="C1937" s="109"/>
      <c r="D1937" s="108"/>
      <c r="E1937" s="109"/>
      <c r="F1937" s="109"/>
      <c r="G1937" s="109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</row>
    <row r="1938" spans="2:52" s="2" customFormat="1" x14ac:dyDescent="0.25">
      <c r="B1938" s="432"/>
      <c r="C1938" s="109"/>
      <c r="D1938" s="108"/>
      <c r="E1938" s="109"/>
      <c r="F1938" s="109"/>
      <c r="G1938" s="109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</row>
    <row r="1939" spans="2:52" s="2" customFormat="1" x14ac:dyDescent="0.25">
      <c r="B1939" s="432"/>
      <c r="C1939" s="109"/>
      <c r="D1939" s="108"/>
      <c r="E1939" s="109"/>
      <c r="F1939" s="109"/>
      <c r="G1939" s="109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</row>
    <row r="1940" spans="2:52" s="2" customFormat="1" x14ac:dyDescent="0.25">
      <c r="B1940" s="432"/>
      <c r="C1940" s="109"/>
      <c r="D1940" s="108"/>
      <c r="E1940" s="109"/>
      <c r="F1940" s="109"/>
      <c r="G1940" s="109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</row>
    <row r="1941" spans="2:52" s="2" customFormat="1" x14ac:dyDescent="0.25">
      <c r="B1941" s="432"/>
      <c r="C1941" s="109"/>
      <c r="D1941" s="108"/>
      <c r="E1941" s="109"/>
      <c r="F1941" s="109"/>
      <c r="G1941" s="109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</row>
    <row r="1942" spans="2:52" s="2" customFormat="1" x14ac:dyDescent="0.25">
      <c r="B1942" s="432"/>
      <c r="C1942" s="109"/>
      <c r="D1942" s="108"/>
      <c r="E1942" s="109"/>
      <c r="F1942" s="109"/>
      <c r="G1942" s="109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</row>
    <row r="1943" spans="2:52" s="2" customFormat="1" x14ac:dyDescent="0.25">
      <c r="B1943" s="432"/>
      <c r="C1943" s="109"/>
      <c r="D1943" s="108"/>
      <c r="E1943" s="109"/>
      <c r="F1943" s="109"/>
      <c r="G1943" s="109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</row>
    <row r="1944" spans="2:52" s="2" customFormat="1" x14ac:dyDescent="0.25">
      <c r="B1944" s="432"/>
      <c r="C1944" s="109"/>
      <c r="D1944" s="108"/>
      <c r="E1944" s="109"/>
      <c r="F1944" s="109"/>
      <c r="G1944" s="109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</row>
    <row r="1945" spans="2:52" s="2" customFormat="1" x14ac:dyDescent="0.25">
      <c r="B1945" s="432"/>
      <c r="C1945" s="109"/>
      <c r="D1945" s="108"/>
      <c r="E1945" s="109"/>
      <c r="F1945" s="109"/>
      <c r="G1945" s="109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</row>
    <row r="1946" spans="2:52" s="2" customFormat="1" x14ac:dyDescent="0.25">
      <c r="B1946" s="432"/>
      <c r="C1946" s="109"/>
      <c r="D1946" s="108"/>
      <c r="E1946" s="109"/>
      <c r="F1946" s="109"/>
      <c r="G1946" s="109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</row>
    <row r="1947" spans="2:52" s="2" customFormat="1" x14ac:dyDescent="0.25">
      <c r="B1947" s="432"/>
      <c r="C1947" s="109"/>
      <c r="D1947" s="108"/>
      <c r="E1947" s="109"/>
      <c r="F1947" s="109"/>
      <c r="G1947" s="109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</row>
    <row r="1948" spans="2:52" s="2" customFormat="1" x14ac:dyDescent="0.25">
      <c r="B1948" s="432"/>
      <c r="C1948" s="109"/>
      <c r="D1948" s="108"/>
      <c r="E1948" s="109"/>
      <c r="F1948" s="109"/>
      <c r="G1948" s="109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</row>
    <row r="1949" spans="2:52" s="2" customFormat="1" x14ac:dyDescent="0.25">
      <c r="B1949" s="432"/>
      <c r="C1949" s="109"/>
      <c r="D1949" s="108"/>
      <c r="E1949" s="109"/>
      <c r="F1949" s="109"/>
      <c r="G1949" s="109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</row>
    <row r="1950" spans="2:52" s="2" customFormat="1" x14ac:dyDescent="0.25">
      <c r="B1950" s="432"/>
      <c r="C1950" s="109"/>
      <c r="D1950" s="108"/>
      <c r="E1950" s="109"/>
      <c r="F1950" s="109"/>
      <c r="G1950" s="109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</row>
    <row r="1951" spans="2:52" s="2" customFormat="1" x14ac:dyDescent="0.25">
      <c r="B1951" s="432"/>
      <c r="C1951" s="109"/>
      <c r="D1951" s="108"/>
      <c r="E1951" s="109"/>
      <c r="F1951" s="109"/>
      <c r="G1951" s="109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</row>
    <row r="1952" spans="2:52" s="2" customFormat="1" x14ac:dyDescent="0.25">
      <c r="B1952" s="432"/>
      <c r="C1952" s="109"/>
      <c r="D1952" s="108"/>
      <c r="E1952" s="109"/>
      <c r="F1952" s="109"/>
      <c r="G1952" s="109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</row>
    <row r="1953" spans="2:52" s="2" customFormat="1" x14ac:dyDescent="0.25">
      <c r="B1953" s="432"/>
      <c r="C1953" s="109"/>
      <c r="D1953" s="108"/>
      <c r="E1953" s="109"/>
      <c r="F1953" s="109"/>
      <c r="G1953" s="109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</row>
    <row r="1954" spans="2:52" s="2" customFormat="1" x14ac:dyDescent="0.25">
      <c r="B1954" s="432"/>
      <c r="C1954" s="109"/>
      <c r="D1954" s="108"/>
      <c r="E1954" s="109"/>
      <c r="F1954" s="109"/>
      <c r="G1954" s="109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</row>
    <row r="1955" spans="2:52" s="2" customFormat="1" x14ac:dyDescent="0.25">
      <c r="B1955" s="432"/>
      <c r="C1955" s="109"/>
      <c r="D1955" s="108"/>
      <c r="E1955" s="109"/>
      <c r="F1955" s="109"/>
      <c r="G1955" s="109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</row>
    <row r="1956" spans="2:52" s="2" customFormat="1" x14ac:dyDescent="0.25">
      <c r="B1956" s="432"/>
      <c r="C1956" s="109"/>
      <c r="D1956" s="108"/>
      <c r="E1956" s="109"/>
      <c r="F1956" s="109"/>
      <c r="G1956" s="109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</row>
    <row r="1957" spans="2:52" s="2" customFormat="1" x14ac:dyDescent="0.25">
      <c r="B1957" s="432"/>
      <c r="C1957" s="109"/>
      <c r="D1957" s="108"/>
      <c r="E1957" s="109"/>
      <c r="F1957" s="109"/>
      <c r="G1957" s="109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</row>
    <row r="1958" spans="2:52" s="2" customFormat="1" x14ac:dyDescent="0.25">
      <c r="B1958" s="432"/>
      <c r="C1958" s="109"/>
      <c r="D1958" s="108"/>
      <c r="E1958" s="109"/>
      <c r="F1958" s="109"/>
      <c r="G1958" s="109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</row>
    <row r="1959" spans="2:52" s="2" customFormat="1" x14ac:dyDescent="0.25">
      <c r="B1959" s="432"/>
      <c r="C1959" s="109"/>
      <c r="D1959" s="108"/>
      <c r="E1959" s="109"/>
      <c r="F1959" s="109"/>
      <c r="G1959" s="109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</row>
    <row r="1960" spans="2:52" s="2" customFormat="1" x14ac:dyDescent="0.25">
      <c r="B1960" s="432"/>
      <c r="C1960" s="109"/>
      <c r="D1960" s="108"/>
      <c r="E1960" s="109"/>
      <c r="F1960" s="109"/>
      <c r="G1960" s="109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</row>
    <row r="1961" spans="2:52" s="2" customFormat="1" x14ac:dyDescent="0.25">
      <c r="B1961" s="432"/>
      <c r="C1961" s="109"/>
      <c r="D1961" s="108"/>
      <c r="E1961" s="109"/>
      <c r="F1961" s="109"/>
      <c r="G1961" s="109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</row>
    <row r="1962" spans="2:52" s="2" customFormat="1" x14ac:dyDescent="0.25">
      <c r="B1962" s="432"/>
      <c r="C1962" s="109"/>
      <c r="D1962" s="108"/>
      <c r="E1962" s="109"/>
      <c r="F1962" s="109"/>
      <c r="G1962" s="109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</row>
    <row r="1963" spans="2:52" s="2" customFormat="1" x14ac:dyDescent="0.25">
      <c r="B1963" s="432"/>
      <c r="C1963" s="109"/>
      <c r="D1963" s="108"/>
      <c r="E1963" s="109"/>
      <c r="F1963" s="109"/>
      <c r="G1963" s="109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</row>
    <row r="1964" spans="2:52" s="2" customFormat="1" x14ac:dyDescent="0.25">
      <c r="B1964" s="432"/>
      <c r="C1964" s="109"/>
      <c r="D1964" s="108"/>
      <c r="E1964" s="109"/>
      <c r="F1964" s="109"/>
      <c r="G1964" s="109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</row>
    <row r="1965" spans="2:52" s="2" customFormat="1" x14ac:dyDescent="0.25">
      <c r="B1965" s="432"/>
      <c r="C1965" s="109"/>
      <c r="D1965" s="108"/>
      <c r="E1965" s="109"/>
      <c r="F1965" s="109"/>
      <c r="G1965" s="109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</row>
    <row r="1966" spans="2:52" s="2" customFormat="1" x14ac:dyDescent="0.25">
      <c r="B1966" s="432"/>
      <c r="C1966" s="109"/>
      <c r="D1966" s="108"/>
      <c r="E1966" s="109"/>
      <c r="F1966" s="109"/>
      <c r="G1966" s="109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</row>
    <row r="1967" spans="2:52" s="2" customFormat="1" x14ac:dyDescent="0.25">
      <c r="B1967" s="432"/>
      <c r="C1967" s="109"/>
      <c r="D1967" s="108"/>
      <c r="E1967" s="109"/>
      <c r="F1967" s="109"/>
      <c r="G1967" s="109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</row>
    <row r="1968" spans="2:52" s="2" customFormat="1" x14ac:dyDescent="0.25">
      <c r="B1968" s="432"/>
      <c r="C1968" s="109"/>
      <c r="D1968" s="108"/>
      <c r="E1968" s="109"/>
      <c r="F1968" s="109"/>
      <c r="G1968" s="109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</row>
    <row r="1969" spans="2:52" s="2" customFormat="1" x14ac:dyDescent="0.25">
      <c r="B1969" s="432"/>
      <c r="C1969" s="109"/>
      <c r="D1969" s="108"/>
      <c r="E1969" s="109"/>
      <c r="F1969" s="109"/>
      <c r="G1969" s="109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</row>
    <row r="1970" spans="2:52" s="2" customFormat="1" x14ac:dyDescent="0.25">
      <c r="B1970" s="432"/>
      <c r="C1970" s="109"/>
      <c r="D1970" s="108"/>
      <c r="E1970" s="109"/>
      <c r="F1970" s="109"/>
      <c r="G1970" s="109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</row>
    <row r="1971" spans="2:52" s="2" customFormat="1" x14ac:dyDescent="0.25">
      <c r="B1971" s="432"/>
      <c r="C1971" s="109"/>
      <c r="D1971" s="108"/>
      <c r="E1971" s="109"/>
      <c r="F1971" s="109"/>
      <c r="G1971" s="109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</row>
    <row r="1972" spans="2:52" s="2" customFormat="1" x14ac:dyDescent="0.25">
      <c r="B1972" s="432"/>
      <c r="C1972" s="109"/>
      <c r="D1972" s="108"/>
      <c r="E1972" s="109"/>
      <c r="F1972" s="109"/>
      <c r="G1972" s="109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</row>
    <row r="1973" spans="2:52" s="2" customFormat="1" x14ac:dyDescent="0.25">
      <c r="B1973" s="432"/>
      <c r="C1973" s="109"/>
      <c r="D1973" s="108"/>
      <c r="E1973" s="109"/>
      <c r="F1973" s="109"/>
      <c r="G1973" s="109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</row>
    <row r="1974" spans="2:52" s="2" customFormat="1" x14ac:dyDescent="0.25">
      <c r="B1974" s="432"/>
      <c r="C1974" s="109"/>
      <c r="D1974" s="108"/>
      <c r="E1974" s="109"/>
      <c r="F1974" s="109"/>
      <c r="G1974" s="109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</row>
    <row r="1975" spans="2:52" s="2" customFormat="1" x14ac:dyDescent="0.25">
      <c r="B1975" s="432"/>
      <c r="C1975" s="109"/>
      <c r="D1975" s="108"/>
      <c r="E1975" s="109"/>
      <c r="F1975" s="109"/>
      <c r="G1975" s="109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</row>
    <row r="1976" spans="2:52" s="2" customFormat="1" x14ac:dyDescent="0.25">
      <c r="B1976" s="432"/>
      <c r="C1976" s="109"/>
      <c r="D1976" s="108"/>
      <c r="E1976" s="109"/>
      <c r="F1976" s="109"/>
      <c r="G1976" s="109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</row>
    <row r="1977" spans="2:52" s="2" customFormat="1" x14ac:dyDescent="0.25">
      <c r="B1977" s="432"/>
      <c r="C1977" s="109"/>
      <c r="D1977" s="108"/>
      <c r="E1977" s="109"/>
      <c r="F1977" s="109"/>
      <c r="G1977" s="109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</row>
    <row r="1978" spans="2:52" s="2" customFormat="1" x14ac:dyDescent="0.25">
      <c r="B1978" s="432"/>
      <c r="C1978" s="109"/>
      <c r="D1978" s="108"/>
      <c r="E1978" s="109"/>
      <c r="F1978" s="109"/>
      <c r="G1978" s="109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</row>
    <row r="1979" spans="2:52" s="2" customFormat="1" x14ac:dyDescent="0.25">
      <c r="B1979" s="432"/>
      <c r="C1979" s="109"/>
      <c r="D1979" s="108"/>
      <c r="E1979" s="109"/>
      <c r="F1979" s="109"/>
      <c r="G1979" s="109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</row>
    <row r="1980" spans="2:52" s="2" customFormat="1" x14ac:dyDescent="0.25">
      <c r="B1980" s="432"/>
      <c r="C1980" s="109"/>
      <c r="D1980" s="108"/>
      <c r="E1980" s="109"/>
      <c r="F1980" s="109"/>
      <c r="G1980" s="109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</row>
    <row r="1981" spans="2:52" s="2" customFormat="1" x14ac:dyDescent="0.25">
      <c r="B1981" s="432"/>
      <c r="C1981" s="109"/>
      <c r="D1981" s="108"/>
      <c r="E1981" s="109"/>
      <c r="F1981" s="109"/>
      <c r="G1981" s="109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</row>
    <row r="1982" spans="2:52" s="2" customFormat="1" x14ac:dyDescent="0.25">
      <c r="B1982" s="432"/>
      <c r="C1982" s="109"/>
      <c r="D1982" s="108"/>
      <c r="E1982" s="109"/>
      <c r="F1982" s="109"/>
      <c r="G1982" s="109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</row>
    <row r="1983" spans="2:52" s="2" customFormat="1" x14ac:dyDescent="0.25">
      <c r="B1983" s="432"/>
      <c r="C1983" s="109"/>
      <c r="D1983" s="108"/>
      <c r="E1983" s="109"/>
      <c r="F1983" s="109"/>
      <c r="G1983" s="109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</row>
    <row r="1984" spans="2:52" s="2" customFormat="1" x14ac:dyDescent="0.25">
      <c r="B1984" s="432"/>
      <c r="C1984" s="109"/>
      <c r="D1984" s="108"/>
      <c r="E1984" s="109"/>
      <c r="F1984" s="109"/>
      <c r="G1984" s="109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</row>
    <row r="1985" spans="2:52" s="2" customFormat="1" x14ac:dyDescent="0.25">
      <c r="B1985" s="432"/>
      <c r="C1985" s="109"/>
      <c r="D1985" s="108"/>
      <c r="E1985" s="109"/>
      <c r="F1985" s="109"/>
      <c r="G1985" s="109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</row>
    <row r="1986" spans="2:52" s="2" customFormat="1" x14ac:dyDescent="0.25">
      <c r="B1986" s="432"/>
      <c r="C1986" s="109"/>
      <c r="D1986" s="108"/>
      <c r="E1986" s="109"/>
      <c r="F1986" s="109"/>
      <c r="G1986" s="109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</row>
    <row r="1987" spans="2:52" s="2" customFormat="1" x14ac:dyDescent="0.25">
      <c r="B1987" s="432"/>
      <c r="C1987" s="109"/>
      <c r="D1987" s="108"/>
      <c r="E1987" s="109"/>
      <c r="F1987" s="109"/>
      <c r="G1987" s="109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</row>
    <row r="1988" spans="2:52" s="2" customFormat="1" x14ac:dyDescent="0.25">
      <c r="B1988" s="432"/>
      <c r="C1988" s="109"/>
      <c r="D1988" s="108"/>
      <c r="E1988" s="109"/>
      <c r="F1988" s="109"/>
      <c r="G1988" s="109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</row>
    <row r="1989" spans="2:52" s="2" customFormat="1" x14ac:dyDescent="0.25">
      <c r="B1989" s="432"/>
      <c r="C1989" s="109"/>
      <c r="D1989" s="108"/>
      <c r="E1989" s="109"/>
      <c r="F1989" s="109"/>
      <c r="G1989" s="109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</row>
    <row r="1990" spans="2:52" s="2" customFormat="1" x14ac:dyDescent="0.25">
      <c r="B1990" s="432"/>
      <c r="C1990" s="109"/>
      <c r="D1990" s="108"/>
      <c r="E1990" s="109"/>
      <c r="F1990" s="109"/>
      <c r="G1990" s="109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</row>
    <row r="1991" spans="2:52" s="2" customFormat="1" x14ac:dyDescent="0.25">
      <c r="B1991" s="432"/>
      <c r="C1991" s="109"/>
      <c r="D1991" s="108"/>
      <c r="E1991" s="109"/>
      <c r="F1991" s="109"/>
      <c r="G1991" s="109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</row>
    <row r="1992" spans="2:52" s="2" customFormat="1" x14ac:dyDescent="0.25">
      <c r="B1992" s="432"/>
      <c r="C1992" s="109"/>
      <c r="D1992" s="108"/>
      <c r="E1992" s="109"/>
      <c r="F1992" s="109"/>
      <c r="G1992" s="109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</row>
    <row r="1993" spans="2:52" s="2" customFormat="1" x14ac:dyDescent="0.25">
      <c r="B1993" s="432"/>
      <c r="C1993" s="109"/>
      <c r="D1993" s="108"/>
      <c r="E1993" s="109"/>
      <c r="F1993" s="109"/>
      <c r="G1993" s="109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</row>
    <row r="1994" spans="2:52" s="2" customFormat="1" x14ac:dyDescent="0.25">
      <c r="B1994" s="432"/>
      <c r="C1994" s="109"/>
      <c r="D1994" s="108"/>
      <c r="E1994" s="109"/>
      <c r="F1994" s="109"/>
      <c r="G1994" s="109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</row>
    <row r="1995" spans="2:52" s="2" customFormat="1" x14ac:dyDescent="0.25">
      <c r="B1995" s="432"/>
      <c r="C1995" s="109"/>
      <c r="D1995" s="108"/>
      <c r="E1995" s="109"/>
      <c r="F1995" s="109"/>
      <c r="G1995" s="109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</row>
    <row r="1996" spans="2:52" s="2" customFormat="1" x14ac:dyDescent="0.25">
      <c r="B1996" s="432"/>
      <c r="C1996" s="109"/>
      <c r="D1996" s="108"/>
      <c r="E1996" s="109"/>
      <c r="F1996" s="109"/>
      <c r="G1996" s="109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</row>
    <row r="1997" spans="2:52" s="2" customFormat="1" x14ac:dyDescent="0.25">
      <c r="B1997" s="432"/>
      <c r="C1997" s="109"/>
      <c r="D1997" s="108"/>
      <c r="E1997" s="109"/>
      <c r="F1997" s="109"/>
      <c r="G1997" s="109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</row>
    <row r="1998" spans="2:52" s="2" customFormat="1" x14ac:dyDescent="0.25">
      <c r="B1998" s="432"/>
      <c r="C1998" s="109"/>
      <c r="D1998" s="108"/>
      <c r="E1998" s="109"/>
      <c r="F1998" s="109"/>
      <c r="G1998" s="109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</row>
    <row r="1999" spans="2:52" s="2" customFormat="1" x14ac:dyDescent="0.25">
      <c r="B1999" s="432"/>
      <c r="C1999" s="109"/>
      <c r="D1999" s="108"/>
      <c r="E1999" s="109"/>
      <c r="F1999" s="109"/>
      <c r="G1999" s="109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</row>
    <row r="2000" spans="2:52" s="2" customFormat="1" x14ac:dyDescent="0.25">
      <c r="B2000" s="432"/>
      <c r="C2000" s="109"/>
      <c r="D2000" s="108"/>
      <c r="E2000" s="109"/>
      <c r="F2000" s="109"/>
      <c r="G2000" s="109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</row>
    <row r="2001" spans="2:52" s="2" customFormat="1" x14ac:dyDescent="0.25">
      <c r="B2001" s="432"/>
      <c r="C2001" s="109"/>
      <c r="D2001" s="108"/>
      <c r="E2001" s="109"/>
      <c r="F2001" s="109"/>
      <c r="G2001" s="109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</row>
    <row r="2002" spans="2:52" s="2" customFormat="1" x14ac:dyDescent="0.25">
      <c r="B2002" s="432"/>
      <c r="C2002" s="109"/>
      <c r="D2002" s="108"/>
      <c r="E2002" s="109"/>
      <c r="F2002" s="109"/>
      <c r="G2002" s="109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</row>
    <row r="2003" spans="2:52" s="2" customFormat="1" x14ac:dyDescent="0.25">
      <c r="B2003" s="432"/>
      <c r="C2003" s="109"/>
      <c r="D2003" s="108"/>
      <c r="E2003" s="109"/>
      <c r="F2003" s="109"/>
      <c r="G2003" s="109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</row>
    <row r="2004" spans="2:52" s="2" customFormat="1" x14ac:dyDescent="0.25">
      <c r="B2004" s="432"/>
      <c r="C2004" s="109"/>
      <c r="D2004" s="108"/>
      <c r="E2004" s="109"/>
      <c r="F2004" s="109"/>
      <c r="G2004" s="109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</row>
    <row r="2005" spans="2:52" s="2" customFormat="1" x14ac:dyDescent="0.25">
      <c r="B2005" s="432"/>
      <c r="C2005" s="109"/>
      <c r="D2005" s="108"/>
      <c r="E2005" s="109"/>
      <c r="F2005" s="109"/>
      <c r="G2005" s="109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</row>
    <row r="2006" spans="2:52" s="2" customFormat="1" x14ac:dyDescent="0.25">
      <c r="B2006" s="432"/>
      <c r="C2006" s="109"/>
      <c r="D2006" s="108"/>
      <c r="E2006" s="109"/>
      <c r="F2006" s="109"/>
      <c r="G2006" s="109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</row>
    <row r="2007" spans="2:52" s="2" customFormat="1" x14ac:dyDescent="0.25">
      <c r="B2007" s="432"/>
      <c r="C2007" s="109"/>
      <c r="D2007" s="108"/>
      <c r="E2007" s="109"/>
      <c r="F2007" s="109"/>
      <c r="G2007" s="109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</row>
    <row r="2008" spans="2:52" s="2" customFormat="1" x14ac:dyDescent="0.25">
      <c r="B2008" s="432"/>
      <c r="C2008" s="109"/>
      <c r="D2008" s="108"/>
      <c r="E2008" s="109"/>
      <c r="F2008" s="109"/>
      <c r="G2008" s="109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</row>
    <row r="2009" spans="2:52" s="2" customFormat="1" x14ac:dyDescent="0.25">
      <c r="B2009" s="432"/>
      <c r="C2009" s="109"/>
      <c r="D2009" s="108"/>
      <c r="E2009" s="109"/>
      <c r="F2009" s="109"/>
      <c r="G2009" s="109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</row>
    <row r="2010" spans="2:52" s="2" customFormat="1" x14ac:dyDescent="0.25">
      <c r="B2010" s="432"/>
      <c r="C2010" s="109"/>
      <c r="D2010" s="108"/>
      <c r="E2010" s="109"/>
      <c r="F2010" s="109"/>
      <c r="G2010" s="109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</row>
    <row r="2011" spans="2:52" s="2" customFormat="1" x14ac:dyDescent="0.25">
      <c r="B2011" s="432"/>
      <c r="C2011" s="109"/>
      <c r="D2011" s="108"/>
      <c r="E2011" s="109"/>
      <c r="F2011" s="109"/>
      <c r="G2011" s="109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</row>
    <row r="2012" spans="2:52" s="2" customFormat="1" x14ac:dyDescent="0.25">
      <c r="B2012" s="432"/>
      <c r="C2012" s="109"/>
      <c r="D2012" s="108"/>
      <c r="E2012" s="109"/>
      <c r="F2012" s="109"/>
      <c r="G2012" s="109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</row>
    <row r="2013" spans="2:52" s="2" customFormat="1" x14ac:dyDescent="0.25">
      <c r="B2013" s="432"/>
      <c r="C2013" s="109"/>
      <c r="D2013" s="108"/>
      <c r="E2013" s="109"/>
      <c r="F2013" s="109"/>
      <c r="G2013" s="109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</row>
    <row r="2014" spans="2:52" s="2" customFormat="1" x14ac:dyDescent="0.25">
      <c r="B2014" s="432"/>
      <c r="C2014" s="109"/>
      <c r="D2014" s="108"/>
      <c r="E2014" s="109"/>
      <c r="F2014" s="109"/>
      <c r="G2014" s="109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</row>
    <row r="2015" spans="2:52" s="2" customFormat="1" x14ac:dyDescent="0.25">
      <c r="B2015" s="432"/>
      <c r="C2015" s="109"/>
      <c r="D2015" s="108"/>
      <c r="E2015" s="109"/>
      <c r="F2015" s="109"/>
      <c r="G2015" s="109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</row>
    <row r="2016" spans="2:52" s="2" customFormat="1" x14ac:dyDescent="0.25">
      <c r="B2016" s="432"/>
      <c r="C2016" s="109"/>
      <c r="D2016" s="108"/>
      <c r="E2016" s="109"/>
      <c r="F2016" s="109"/>
      <c r="G2016" s="109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</row>
    <row r="2017" spans="2:52" s="2" customFormat="1" x14ac:dyDescent="0.25">
      <c r="B2017" s="432"/>
      <c r="C2017" s="109"/>
      <c r="D2017" s="108"/>
      <c r="E2017" s="109"/>
      <c r="F2017" s="109"/>
      <c r="G2017" s="109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</row>
    <row r="2018" spans="2:52" s="2" customFormat="1" x14ac:dyDescent="0.25">
      <c r="B2018" s="432"/>
      <c r="C2018" s="109"/>
      <c r="D2018" s="108"/>
      <c r="E2018" s="109"/>
      <c r="F2018" s="109"/>
      <c r="G2018" s="109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</row>
    <row r="2019" spans="2:52" s="2" customFormat="1" x14ac:dyDescent="0.25">
      <c r="B2019" s="432"/>
      <c r="C2019" s="109"/>
      <c r="D2019" s="108"/>
      <c r="E2019" s="109"/>
      <c r="F2019" s="109"/>
      <c r="G2019" s="109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</row>
    <row r="2020" spans="2:52" s="2" customFormat="1" x14ac:dyDescent="0.25">
      <c r="B2020" s="432"/>
      <c r="C2020" s="109"/>
      <c r="D2020" s="108"/>
      <c r="E2020" s="109"/>
      <c r="F2020" s="109"/>
      <c r="G2020" s="109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</row>
    <row r="2021" spans="2:52" s="2" customFormat="1" x14ac:dyDescent="0.25">
      <c r="B2021" s="432"/>
      <c r="C2021" s="109"/>
      <c r="D2021" s="108"/>
      <c r="E2021" s="109"/>
      <c r="F2021" s="109"/>
      <c r="G2021" s="109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</row>
    <row r="2022" spans="2:52" s="2" customFormat="1" x14ac:dyDescent="0.25">
      <c r="B2022" s="432"/>
      <c r="C2022" s="109"/>
      <c r="D2022" s="108"/>
      <c r="E2022" s="109"/>
      <c r="F2022" s="109"/>
      <c r="G2022" s="109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</row>
    <row r="2023" spans="2:52" s="2" customFormat="1" x14ac:dyDescent="0.25">
      <c r="B2023" s="432"/>
      <c r="C2023" s="109"/>
      <c r="D2023" s="108"/>
      <c r="E2023" s="109"/>
      <c r="F2023" s="109"/>
      <c r="G2023" s="109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</row>
    <row r="2024" spans="2:52" s="2" customFormat="1" x14ac:dyDescent="0.25">
      <c r="B2024" s="432"/>
      <c r="C2024" s="109"/>
      <c r="D2024" s="108"/>
      <c r="E2024" s="109"/>
      <c r="F2024" s="109"/>
      <c r="G2024" s="109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</row>
    <row r="2025" spans="2:52" s="2" customFormat="1" x14ac:dyDescent="0.25">
      <c r="B2025" s="432"/>
      <c r="C2025" s="109"/>
      <c r="D2025" s="108"/>
      <c r="E2025" s="109"/>
      <c r="F2025" s="109"/>
      <c r="G2025" s="109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</row>
    <row r="2026" spans="2:52" s="2" customFormat="1" x14ac:dyDescent="0.25">
      <c r="B2026" s="432"/>
      <c r="C2026" s="109"/>
      <c r="D2026" s="108"/>
      <c r="E2026" s="109"/>
      <c r="F2026" s="109"/>
      <c r="G2026" s="109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</row>
    <row r="2027" spans="2:52" s="2" customFormat="1" x14ac:dyDescent="0.25">
      <c r="B2027" s="432"/>
      <c r="C2027" s="109"/>
      <c r="D2027" s="108"/>
      <c r="E2027" s="109"/>
      <c r="F2027" s="109"/>
      <c r="G2027" s="109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</row>
    <row r="2028" spans="2:52" s="2" customFormat="1" x14ac:dyDescent="0.25">
      <c r="B2028" s="432"/>
      <c r="C2028" s="109"/>
      <c r="D2028" s="108"/>
      <c r="E2028" s="109"/>
      <c r="F2028" s="109"/>
      <c r="G2028" s="109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</row>
    <row r="2029" spans="2:52" s="2" customFormat="1" x14ac:dyDescent="0.25">
      <c r="B2029" s="432"/>
      <c r="C2029" s="109"/>
      <c r="D2029" s="108"/>
      <c r="E2029" s="109"/>
      <c r="F2029" s="109"/>
      <c r="G2029" s="109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</row>
    <row r="2030" spans="2:52" s="2" customFormat="1" x14ac:dyDescent="0.25">
      <c r="B2030" s="432"/>
      <c r="C2030" s="109"/>
      <c r="D2030" s="108"/>
      <c r="E2030" s="109"/>
      <c r="F2030" s="109"/>
      <c r="G2030" s="109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</row>
    <row r="2031" spans="2:52" s="2" customFormat="1" x14ac:dyDescent="0.25">
      <c r="B2031" s="432"/>
      <c r="C2031" s="109"/>
      <c r="D2031" s="108"/>
      <c r="E2031" s="109"/>
      <c r="F2031" s="109"/>
      <c r="G2031" s="109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</row>
    <row r="2032" spans="2:52" s="2" customFormat="1" x14ac:dyDescent="0.25">
      <c r="B2032" s="432"/>
      <c r="C2032" s="109"/>
      <c r="D2032" s="108"/>
      <c r="E2032" s="109"/>
      <c r="F2032" s="109"/>
      <c r="G2032" s="109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</row>
    <row r="2033" spans="2:52" s="2" customFormat="1" x14ac:dyDescent="0.25">
      <c r="B2033" s="432"/>
      <c r="C2033" s="109"/>
      <c r="D2033" s="108"/>
      <c r="E2033" s="109"/>
      <c r="F2033" s="109"/>
      <c r="G2033" s="109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</row>
    <row r="2034" spans="2:52" s="2" customFormat="1" x14ac:dyDescent="0.25">
      <c r="B2034" s="432"/>
      <c r="C2034" s="109"/>
      <c r="D2034" s="108"/>
      <c r="E2034" s="109"/>
      <c r="F2034" s="109"/>
      <c r="G2034" s="109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</row>
    <row r="2035" spans="2:52" s="2" customFormat="1" x14ac:dyDescent="0.25">
      <c r="B2035" s="432"/>
      <c r="C2035" s="109"/>
      <c r="D2035" s="108"/>
      <c r="E2035" s="109"/>
      <c r="F2035" s="109"/>
      <c r="G2035" s="109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</row>
    <row r="2036" spans="2:52" s="2" customFormat="1" x14ac:dyDescent="0.25">
      <c r="B2036" s="432"/>
      <c r="C2036" s="109"/>
      <c r="D2036" s="108"/>
      <c r="E2036" s="109"/>
      <c r="F2036" s="109"/>
      <c r="G2036" s="109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</row>
    <row r="2037" spans="2:52" s="2" customFormat="1" x14ac:dyDescent="0.25">
      <c r="B2037" s="432"/>
      <c r="C2037" s="109"/>
      <c r="D2037" s="108"/>
      <c r="E2037" s="109"/>
      <c r="F2037" s="109"/>
      <c r="G2037" s="109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</row>
    <row r="2038" spans="2:52" s="2" customFormat="1" x14ac:dyDescent="0.25">
      <c r="B2038" s="432"/>
      <c r="C2038" s="109"/>
      <c r="D2038" s="108"/>
      <c r="E2038" s="109"/>
      <c r="F2038" s="109"/>
      <c r="G2038" s="109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</row>
    <row r="2039" spans="2:52" s="2" customFormat="1" x14ac:dyDescent="0.25">
      <c r="B2039" s="432"/>
      <c r="C2039" s="109"/>
      <c r="D2039" s="108"/>
      <c r="E2039" s="109"/>
      <c r="F2039" s="109"/>
      <c r="G2039" s="109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</row>
    <row r="2040" spans="2:52" s="2" customFormat="1" x14ac:dyDescent="0.25">
      <c r="B2040" s="432"/>
      <c r="C2040" s="109"/>
      <c r="D2040" s="108"/>
      <c r="E2040" s="109"/>
      <c r="F2040" s="109"/>
      <c r="G2040" s="109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</row>
    <row r="2041" spans="2:52" s="2" customFormat="1" x14ac:dyDescent="0.25">
      <c r="B2041" s="432"/>
      <c r="C2041" s="109"/>
      <c r="D2041" s="108"/>
      <c r="E2041" s="109"/>
      <c r="F2041" s="109"/>
      <c r="G2041" s="109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</row>
    <row r="2042" spans="2:52" s="2" customFormat="1" x14ac:dyDescent="0.25">
      <c r="B2042" s="432"/>
      <c r="C2042" s="109"/>
      <c r="D2042" s="108"/>
      <c r="E2042" s="109"/>
      <c r="F2042" s="109"/>
      <c r="G2042" s="109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</row>
    <row r="2043" spans="2:52" s="2" customFormat="1" x14ac:dyDescent="0.25">
      <c r="B2043" s="432"/>
      <c r="C2043" s="109"/>
      <c r="D2043" s="108"/>
      <c r="E2043" s="109"/>
      <c r="F2043" s="109"/>
      <c r="G2043" s="109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</row>
    <row r="2044" spans="2:52" s="2" customFormat="1" x14ac:dyDescent="0.25">
      <c r="B2044" s="432"/>
      <c r="C2044" s="109"/>
      <c r="D2044" s="108"/>
      <c r="E2044" s="109"/>
      <c r="F2044" s="109"/>
      <c r="G2044" s="109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</row>
    <row r="2045" spans="2:52" s="2" customFormat="1" x14ac:dyDescent="0.25">
      <c r="B2045" s="432"/>
      <c r="C2045" s="109"/>
      <c r="D2045" s="108"/>
      <c r="E2045" s="109"/>
      <c r="F2045" s="109"/>
      <c r="G2045" s="109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</row>
    <row r="2046" spans="2:52" s="2" customFormat="1" x14ac:dyDescent="0.25">
      <c r="B2046" s="432"/>
      <c r="C2046" s="109"/>
      <c r="D2046" s="108"/>
      <c r="E2046" s="109"/>
      <c r="F2046" s="109"/>
      <c r="G2046" s="109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</row>
    <row r="2047" spans="2:52" s="2" customFormat="1" x14ac:dyDescent="0.25">
      <c r="B2047" s="432"/>
      <c r="C2047" s="109"/>
      <c r="D2047" s="108"/>
      <c r="E2047" s="109"/>
      <c r="F2047" s="109"/>
      <c r="G2047" s="109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</row>
    <row r="2048" spans="2:52" s="2" customFormat="1" x14ac:dyDescent="0.25">
      <c r="B2048" s="432"/>
      <c r="C2048" s="109"/>
      <c r="D2048" s="108"/>
      <c r="E2048" s="109"/>
      <c r="F2048" s="109"/>
      <c r="G2048" s="109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</row>
    <row r="2049" spans="2:52" s="2" customFormat="1" x14ac:dyDescent="0.25">
      <c r="B2049" s="432"/>
      <c r="C2049" s="109"/>
      <c r="D2049" s="108"/>
      <c r="E2049" s="109"/>
      <c r="F2049" s="109"/>
      <c r="G2049" s="109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</row>
    <row r="2050" spans="2:52" s="2" customFormat="1" x14ac:dyDescent="0.25">
      <c r="B2050" s="432"/>
      <c r="C2050" s="109"/>
      <c r="D2050" s="108"/>
      <c r="E2050" s="109"/>
      <c r="F2050" s="109"/>
      <c r="G2050" s="109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</row>
    <row r="2051" spans="2:52" s="2" customFormat="1" x14ac:dyDescent="0.25">
      <c r="B2051" s="432"/>
      <c r="C2051" s="109"/>
      <c r="D2051" s="108"/>
      <c r="E2051" s="109"/>
      <c r="F2051" s="109"/>
      <c r="G2051" s="109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</row>
    <row r="2052" spans="2:52" s="2" customFormat="1" x14ac:dyDescent="0.25">
      <c r="B2052" s="432"/>
      <c r="C2052" s="109"/>
      <c r="D2052" s="108"/>
      <c r="E2052" s="109"/>
      <c r="F2052" s="109"/>
      <c r="G2052" s="109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</row>
    <row r="2053" spans="2:52" s="2" customFormat="1" x14ac:dyDescent="0.25">
      <c r="B2053" s="432"/>
      <c r="C2053" s="109"/>
      <c r="D2053" s="108"/>
      <c r="E2053" s="109"/>
      <c r="F2053" s="109"/>
      <c r="G2053" s="109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</row>
    <row r="2054" spans="2:52" s="2" customFormat="1" x14ac:dyDescent="0.25">
      <c r="B2054" s="432"/>
      <c r="C2054" s="109"/>
      <c r="D2054" s="108"/>
      <c r="E2054" s="109"/>
      <c r="F2054" s="109"/>
      <c r="G2054" s="109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</row>
    <row r="2055" spans="2:52" s="2" customFormat="1" x14ac:dyDescent="0.25">
      <c r="B2055" s="432"/>
      <c r="C2055" s="109"/>
      <c r="D2055" s="108"/>
      <c r="E2055" s="109"/>
      <c r="F2055" s="109"/>
      <c r="G2055" s="109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</row>
    <row r="2056" spans="2:52" s="2" customFormat="1" x14ac:dyDescent="0.25">
      <c r="B2056" s="432"/>
      <c r="C2056" s="109"/>
      <c r="D2056" s="108"/>
      <c r="E2056" s="109"/>
      <c r="F2056" s="109"/>
      <c r="G2056" s="109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</row>
    <row r="2057" spans="2:52" s="2" customFormat="1" x14ac:dyDescent="0.25">
      <c r="B2057" s="432"/>
      <c r="C2057" s="109"/>
      <c r="D2057" s="108"/>
      <c r="E2057" s="109"/>
      <c r="F2057" s="109"/>
      <c r="G2057" s="109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</row>
    <row r="2058" spans="2:52" s="2" customFormat="1" x14ac:dyDescent="0.25">
      <c r="B2058" s="432"/>
      <c r="C2058" s="109"/>
      <c r="D2058" s="108"/>
      <c r="E2058" s="109"/>
      <c r="F2058" s="109"/>
      <c r="G2058" s="109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</row>
    <row r="2059" spans="2:52" s="2" customFormat="1" x14ac:dyDescent="0.25">
      <c r="B2059" s="432"/>
      <c r="C2059" s="109"/>
      <c r="D2059" s="108"/>
      <c r="E2059" s="109"/>
      <c r="F2059" s="109"/>
      <c r="G2059" s="109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</row>
    <row r="2060" spans="2:52" s="2" customFormat="1" x14ac:dyDescent="0.25">
      <c r="B2060" s="432"/>
      <c r="C2060" s="109"/>
      <c r="D2060" s="108"/>
      <c r="E2060" s="109"/>
      <c r="F2060" s="109"/>
      <c r="G2060" s="109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</row>
    <row r="2061" spans="2:52" s="2" customFormat="1" x14ac:dyDescent="0.25">
      <c r="B2061" s="432"/>
      <c r="C2061" s="109"/>
      <c r="D2061" s="108"/>
      <c r="E2061" s="109"/>
      <c r="F2061" s="109"/>
      <c r="G2061" s="109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</row>
    <row r="2062" spans="2:52" s="2" customFormat="1" x14ac:dyDescent="0.25">
      <c r="B2062" s="432"/>
      <c r="C2062" s="109"/>
      <c r="D2062" s="108"/>
      <c r="E2062" s="109"/>
      <c r="F2062" s="109"/>
      <c r="G2062" s="109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</row>
    <row r="2063" spans="2:52" s="2" customFormat="1" x14ac:dyDescent="0.25">
      <c r="B2063" s="432"/>
      <c r="C2063" s="109"/>
      <c r="D2063" s="108"/>
      <c r="E2063" s="109"/>
      <c r="F2063" s="109"/>
      <c r="G2063" s="109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</row>
    <row r="2064" spans="2:52" s="2" customFormat="1" x14ac:dyDescent="0.25">
      <c r="B2064" s="432"/>
      <c r="C2064" s="109"/>
      <c r="D2064" s="108"/>
      <c r="E2064" s="109"/>
      <c r="F2064" s="109"/>
      <c r="G2064" s="109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</row>
    <row r="2065" spans="2:52" s="2" customFormat="1" x14ac:dyDescent="0.25">
      <c r="B2065" s="432"/>
      <c r="C2065" s="109"/>
      <c r="D2065" s="108"/>
      <c r="E2065" s="109"/>
      <c r="F2065" s="109"/>
      <c r="G2065" s="109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</row>
    <row r="2066" spans="2:52" s="2" customFormat="1" x14ac:dyDescent="0.25">
      <c r="B2066" s="432"/>
      <c r="C2066" s="109"/>
      <c r="D2066" s="108"/>
      <c r="E2066" s="109"/>
      <c r="F2066" s="109"/>
      <c r="G2066" s="109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</row>
    <row r="2067" spans="2:52" s="2" customFormat="1" x14ac:dyDescent="0.25">
      <c r="B2067" s="432"/>
      <c r="C2067" s="109"/>
      <c r="D2067" s="108"/>
      <c r="E2067" s="109"/>
      <c r="F2067" s="109"/>
      <c r="G2067" s="109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</row>
    <row r="2068" spans="2:52" s="2" customFormat="1" x14ac:dyDescent="0.25">
      <c r="B2068" s="432"/>
      <c r="C2068" s="109"/>
      <c r="D2068" s="108"/>
      <c r="E2068" s="109"/>
      <c r="F2068" s="109"/>
      <c r="G2068" s="109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</row>
    <row r="2069" spans="2:52" s="2" customFormat="1" x14ac:dyDescent="0.25">
      <c r="B2069" s="432"/>
      <c r="C2069" s="109"/>
      <c r="D2069" s="108"/>
      <c r="E2069" s="109"/>
      <c r="F2069" s="109"/>
      <c r="G2069" s="109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</row>
    <row r="2070" spans="2:52" s="2" customFormat="1" x14ac:dyDescent="0.25">
      <c r="B2070" s="432"/>
      <c r="C2070" s="109"/>
      <c r="D2070" s="108"/>
      <c r="E2070" s="109"/>
      <c r="F2070" s="109"/>
      <c r="G2070" s="109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</row>
    <row r="2071" spans="2:52" s="2" customFormat="1" x14ac:dyDescent="0.25">
      <c r="B2071" s="432"/>
      <c r="C2071" s="109"/>
      <c r="D2071" s="108"/>
      <c r="E2071" s="109"/>
      <c r="F2071" s="109"/>
      <c r="G2071" s="109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</row>
    <row r="2072" spans="2:52" s="2" customFormat="1" x14ac:dyDescent="0.25">
      <c r="B2072" s="432"/>
      <c r="C2072" s="109"/>
      <c r="D2072" s="108"/>
      <c r="E2072" s="109"/>
      <c r="F2072" s="109"/>
      <c r="G2072" s="109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</row>
    <row r="2073" spans="2:52" s="2" customFormat="1" x14ac:dyDescent="0.25">
      <c r="B2073" s="432"/>
      <c r="C2073" s="109"/>
      <c r="D2073" s="108"/>
      <c r="E2073" s="109"/>
      <c r="F2073" s="109"/>
      <c r="G2073" s="109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</row>
    <row r="2074" spans="2:52" s="2" customFormat="1" x14ac:dyDescent="0.25">
      <c r="B2074" s="432"/>
      <c r="C2074" s="109"/>
      <c r="D2074" s="108"/>
      <c r="E2074" s="109"/>
      <c r="F2074" s="109"/>
      <c r="G2074" s="109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</row>
    <row r="2075" spans="2:52" s="2" customFormat="1" x14ac:dyDescent="0.25">
      <c r="B2075" s="432"/>
      <c r="C2075" s="109"/>
      <c r="D2075" s="108"/>
      <c r="E2075" s="109"/>
      <c r="F2075" s="109"/>
      <c r="G2075" s="109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</row>
    <row r="2076" spans="2:52" s="2" customFormat="1" x14ac:dyDescent="0.25">
      <c r="B2076" s="432"/>
      <c r="C2076" s="109"/>
      <c r="D2076" s="108"/>
      <c r="E2076" s="109"/>
      <c r="F2076" s="109"/>
      <c r="G2076" s="109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</row>
    <row r="2077" spans="2:52" s="2" customFormat="1" x14ac:dyDescent="0.25">
      <c r="B2077" s="432"/>
      <c r="C2077" s="109"/>
      <c r="D2077" s="108"/>
      <c r="E2077" s="109"/>
      <c r="F2077" s="109"/>
      <c r="G2077" s="109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</row>
    <row r="2078" spans="2:52" s="2" customFormat="1" x14ac:dyDescent="0.25">
      <c r="B2078" s="432"/>
      <c r="C2078" s="109"/>
      <c r="D2078" s="108"/>
      <c r="E2078" s="109"/>
      <c r="F2078" s="109"/>
      <c r="G2078" s="109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</row>
    <row r="2079" spans="2:52" s="2" customFormat="1" x14ac:dyDescent="0.25">
      <c r="B2079" s="432"/>
      <c r="C2079" s="109"/>
      <c r="D2079" s="108"/>
      <c r="E2079" s="109"/>
      <c r="F2079" s="109"/>
      <c r="G2079" s="109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</row>
    <row r="2080" spans="2:52" s="2" customFormat="1" x14ac:dyDescent="0.25">
      <c r="B2080" s="432"/>
      <c r="C2080" s="109"/>
      <c r="D2080" s="108"/>
      <c r="E2080" s="109"/>
      <c r="F2080" s="109"/>
      <c r="G2080" s="109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</row>
    <row r="2081" spans="2:52" s="2" customFormat="1" x14ac:dyDescent="0.25">
      <c r="B2081" s="432"/>
      <c r="C2081" s="109"/>
      <c r="D2081" s="108"/>
      <c r="E2081" s="109"/>
      <c r="F2081" s="109"/>
      <c r="G2081" s="109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</row>
    <row r="2082" spans="2:52" s="2" customFormat="1" x14ac:dyDescent="0.25">
      <c r="B2082" s="432"/>
      <c r="C2082" s="109"/>
      <c r="D2082" s="108"/>
      <c r="E2082" s="109"/>
      <c r="F2082" s="109"/>
      <c r="G2082" s="109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</row>
    <row r="2083" spans="2:52" s="2" customFormat="1" x14ac:dyDescent="0.25">
      <c r="B2083" s="432"/>
      <c r="C2083" s="109"/>
      <c r="D2083" s="108"/>
      <c r="E2083" s="109"/>
      <c r="F2083" s="109"/>
      <c r="G2083" s="109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</row>
    <row r="2084" spans="2:52" s="2" customFormat="1" x14ac:dyDescent="0.25">
      <c r="B2084" s="432"/>
      <c r="C2084" s="109"/>
      <c r="D2084" s="108"/>
      <c r="E2084" s="109"/>
      <c r="F2084" s="109"/>
      <c r="G2084" s="109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</row>
    <row r="2085" spans="2:52" s="2" customFormat="1" x14ac:dyDescent="0.25">
      <c r="B2085" s="432"/>
      <c r="C2085" s="109"/>
      <c r="D2085" s="108"/>
      <c r="E2085" s="109"/>
      <c r="F2085" s="109"/>
      <c r="G2085" s="109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</row>
    <row r="2086" spans="2:52" s="2" customFormat="1" x14ac:dyDescent="0.25">
      <c r="B2086" s="432"/>
      <c r="C2086" s="109"/>
      <c r="D2086" s="108"/>
      <c r="E2086" s="109"/>
      <c r="F2086" s="109"/>
      <c r="G2086" s="109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</row>
    <row r="2087" spans="2:52" s="2" customFormat="1" x14ac:dyDescent="0.25">
      <c r="B2087" s="432"/>
      <c r="C2087" s="109"/>
      <c r="D2087" s="108"/>
      <c r="E2087" s="109"/>
      <c r="F2087" s="109"/>
      <c r="G2087" s="109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</row>
    <row r="2088" spans="2:52" s="2" customFormat="1" x14ac:dyDescent="0.25">
      <c r="B2088" s="432"/>
      <c r="C2088" s="109"/>
      <c r="D2088" s="108"/>
      <c r="E2088" s="109"/>
      <c r="F2088" s="109"/>
      <c r="G2088" s="109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</row>
    <row r="2089" spans="2:52" s="2" customFormat="1" x14ac:dyDescent="0.25">
      <c r="B2089" s="432"/>
      <c r="C2089" s="109"/>
      <c r="D2089" s="108"/>
      <c r="E2089" s="109"/>
      <c r="F2089" s="109"/>
      <c r="G2089" s="109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</row>
    <row r="2090" spans="2:52" s="2" customFormat="1" x14ac:dyDescent="0.25">
      <c r="B2090" s="432"/>
      <c r="C2090" s="109"/>
      <c r="D2090" s="108"/>
      <c r="E2090" s="109"/>
      <c r="F2090" s="109"/>
      <c r="G2090" s="109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</row>
    <row r="2091" spans="2:52" s="2" customFormat="1" x14ac:dyDescent="0.25">
      <c r="B2091" s="432"/>
      <c r="C2091" s="109"/>
      <c r="D2091" s="108"/>
      <c r="E2091" s="109"/>
      <c r="F2091" s="109"/>
      <c r="G2091" s="109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</row>
    <row r="2092" spans="2:52" s="2" customFormat="1" x14ac:dyDescent="0.25">
      <c r="B2092" s="432"/>
      <c r="C2092" s="109"/>
      <c r="D2092" s="108"/>
      <c r="E2092" s="109"/>
      <c r="F2092" s="109"/>
      <c r="G2092" s="109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</row>
    <row r="2093" spans="2:52" s="2" customFormat="1" x14ac:dyDescent="0.25">
      <c r="B2093" s="432"/>
      <c r="C2093" s="109"/>
      <c r="D2093" s="108"/>
      <c r="E2093" s="109"/>
      <c r="F2093" s="109"/>
      <c r="G2093" s="109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</row>
    <row r="2094" spans="2:52" s="2" customFormat="1" x14ac:dyDescent="0.25">
      <c r="B2094" s="432"/>
      <c r="C2094" s="109"/>
      <c r="D2094" s="108"/>
      <c r="E2094" s="109"/>
      <c r="F2094" s="109"/>
      <c r="G2094" s="109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</row>
    <row r="2095" spans="2:52" s="2" customFormat="1" x14ac:dyDescent="0.25">
      <c r="B2095" s="432"/>
      <c r="C2095" s="109"/>
      <c r="D2095" s="108"/>
      <c r="E2095" s="109"/>
      <c r="F2095" s="109"/>
      <c r="G2095" s="109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</row>
    <row r="2096" spans="2:52" s="2" customFormat="1" x14ac:dyDescent="0.25">
      <c r="B2096" s="432"/>
      <c r="C2096" s="109"/>
      <c r="D2096" s="108"/>
      <c r="E2096" s="109"/>
      <c r="F2096" s="109"/>
      <c r="G2096" s="109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</row>
    <row r="2097" spans="2:52" s="2" customFormat="1" x14ac:dyDescent="0.25">
      <c r="B2097" s="432"/>
      <c r="C2097" s="109"/>
      <c r="D2097" s="108"/>
      <c r="E2097" s="109"/>
      <c r="F2097" s="109"/>
      <c r="G2097" s="109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</row>
    <row r="2098" spans="2:52" s="2" customFormat="1" x14ac:dyDescent="0.25">
      <c r="B2098" s="432"/>
      <c r="C2098" s="109"/>
      <c r="D2098" s="108"/>
      <c r="E2098" s="109"/>
      <c r="F2098" s="109"/>
      <c r="G2098" s="109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</row>
    <row r="2099" spans="2:52" s="2" customFormat="1" x14ac:dyDescent="0.25">
      <c r="B2099" s="432"/>
      <c r="C2099" s="109"/>
      <c r="D2099" s="108"/>
      <c r="E2099" s="109"/>
      <c r="F2099" s="109"/>
      <c r="G2099" s="109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</row>
    <row r="2100" spans="2:52" s="2" customFormat="1" x14ac:dyDescent="0.25">
      <c r="B2100" s="432"/>
      <c r="C2100" s="109"/>
      <c r="D2100" s="108"/>
      <c r="E2100" s="109"/>
      <c r="F2100" s="109"/>
      <c r="G2100" s="109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</row>
    <row r="2101" spans="2:52" s="2" customFormat="1" x14ac:dyDescent="0.25">
      <c r="B2101" s="432"/>
      <c r="C2101" s="109"/>
      <c r="D2101" s="108"/>
      <c r="E2101" s="109"/>
      <c r="F2101" s="109"/>
      <c r="G2101" s="109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</row>
    <row r="2102" spans="2:52" s="2" customFormat="1" x14ac:dyDescent="0.25">
      <c r="B2102" s="432"/>
      <c r="C2102" s="109"/>
      <c r="D2102" s="108"/>
      <c r="E2102" s="109"/>
      <c r="F2102" s="109"/>
      <c r="G2102" s="109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</row>
    <row r="2103" spans="2:52" s="2" customFormat="1" x14ac:dyDescent="0.25">
      <c r="B2103" s="432"/>
      <c r="C2103" s="109"/>
      <c r="D2103" s="108"/>
      <c r="E2103" s="109"/>
      <c r="F2103" s="109"/>
      <c r="G2103" s="109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</row>
    <row r="2104" spans="2:52" s="2" customFormat="1" x14ac:dyDescent="0.25">
      <c r="B2104" s="432"/>
      <c r="C2104" s="109"/>
      <c r="D2104" s="108"/>
      <c r="E2104" s="109"/>
      <c r="F2104" s="109"/>
      <c r="G2104" s="109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</row>
    <row r="2105" spans="2:52" s="2" customFormat="1" x14ac:dyDescent="0.25">
      <c r="B2105" s="432"/>
      <c r="C2105" s="109"/>
      <c r="D2105" s="108"/>
      <c r="E2105" s="109"/>
      <c r="F2105" s="109"/>
      <c r="G2105" s="109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</row>
    <row r="2106" spans="2:52" s="2" customFormat="1" x14ac:dyDescent="0.25">
      <c r="B2106" s="432"/>
      <c r="C2106" s="109"/>
      <c r="D2106" s="108"/>
      <c r="E2106" s="109"/>
      <c r="F2106" s="109"/>
      <c r="G2106" s="109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</row>
    <row r="2107" spans="2:52" s="2" customFormat="1" x14ac:dyDescent="0.25">
      <c r="B2107" s="432"/>
      <c r="C2107" s="109"/>
      <c r="D2107" s="108"/>
      <c r="E2107" s="109"/>
      <c r="F2107" s="109"/>
      <c r="G2107" s="109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</row>
    <row r="2108" spans="2:52" s="2" customFormat="1" x14ac:dyDescent="0.25">
      <c r="B2108" s="432"/>
      <c r="C2108" s="109"/>
      <c r="D2108" s="108"/>
      <c r="E2108" s="109"/>
      <c r="F2108" s="109"/>
      <c r="G2108" s="109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</row>
    <row r="2109" spans="2:52" s="2" customFormat="1" x14ac:dyDescent="0.25">
      <c r="B2109" s="432"/>
      <c r="C2109" s="109"/>
      <c r="D2109" s="108"/>
      <c r="E2109" s="109"/>
      <c r="F2109" s="109"/>
      <c r="G2109" s="109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</row>
    <row r="2110" spans="2:52" s="2" customFormat="1" x14ac:dyDescent="0.25">
      <c r="B2110" s="432"/>
      <c r="C2110" s="109"/>
      <c r="D2110" s="108"/>
      <c r="E2110" s="109"/>
      <c r="F2110" s="109"/>
      <c r="G2110" s="109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</row>
    <row r="2111" spans="2:52" s="2" customFormat="1" x14ac:dyDescent="0.25">
      <c r="B2111" s="432"/>
      <c r="C2111" s="109"/>
      <c r="D2111" s="108"/>
      <c r="E2111" s="109"/>
      <c r="F2111" s="109"/>
      <c r="G2111" s="109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</row>
    <row r="2112" spans="2:52" s="2" customFormat="1" x14ac:dyDescent="0.25">
      <c r="B2112" s="432"/>
      <c r="C2112" s="109"/>
      <c r="D2112" s="108"/>
      <c r="E2112" s="109"/>
      <c r="F2112" s="109"/>
      <c r="G2112" s="109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</row>
    <row r="2113" spans="2:52" s="2" customFormat="1" x14ac:dyDescent="0.25">
      <c r="B2113" s="432"/>
      <c r="C2113" s="109"/>
      <c r="D2113" s="108"/>
      <c r="E2113" s="109"/>
      <c r="F2113" s="109"/>
      <c r="G2113" s="109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</row>
    <row r="2114" spans="2:52" s="2" customFormat="1" x14ac:dyDescent="0.25">
      <c r="B2114" s="432"/>
      <c r="C2114" s="109"/>
      <c r="D2114" s="108"/>
      <c r="E2114" s="109"/>
      <c r="F2114" s="109"/>
      <c r="G2114" s="109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</row>
    <row r="2115" spans="2:52" s="2" customFormat="1" x14ac:dyDescent="0.25">
      <c r="B2115" s="432"/>
      <c r="C2115" s="109"/>
      <c r="D2115" s="108"/>
      <c r="E2115" s="109"/>
      <c r="F2115" s="109"/>
      <c r="G2115" s="109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</row>
    <row r="2116" spans="2:52" s="2" customFormat="1" x14ac:dyDescent="0.25">
      <c r="B2116" s="432"/>
      <c r="C2116" s="109"/>
      <c r="D2116" s="108"/>
      <c r="E2116" s="109"/>
      <c r="F2116" s="109"/>
      <c r="G2116" s="109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</row>
    <row r="2117" spans="2:52" s="2" customFormat="1" x14ac:dyDescent="0.25">
      <c r="B2117" s="432"/>
      <c r="C2117" s="109"/>
      <c r="D2117" s="108"/>
      <c r="E2117" s="109"/>
      <c r="F2117" s="109"/>
      <c r="G2117" s="109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</row>
    <row r="2118" spans="2:52" s="2" customFormat="1" x14ac:dyDescent="0.25">
      <c r="B2118" s="432"/>
      <c r="C2118" s="109"/>
      <c r="D2118" s="108"/>
      <c r="E2118" s="109"/>
      <c r="F2118" s="109"/>
      <c r="G2118" s="109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</row>
    <row r="2119" spans="2:52" s="2" customFormat="1" x14ac:dyDescent="0.25">
      <c r="B2119" s="432"/>
      <c r="C2119" s="109"/>
      <c r="D2119" s="108"/>
      <c r="E2119" s="109"/>
      <c r="F2119" s="109"/>
      <c r="G2119" s="109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</row>
    <row r="2120" spans="2:52" s="2" customFormat="1" x14ac:dyDescent="0.25">
      <c r="B2120" s="432"/>
      <c r="C2120" s="109"/>
      <c r="D2120" s="108"/>
      <c r="E2120" s="109"/>
      <c r="F2120" s="109"/>
      <c r="G2120" s="109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</row>
    <row r="2121" spans="2:52" s="2" customFormat="1" x14ac:dyDescent="0.25">
      <c r="B2121" s="432"/>
      <c r="C2121" s="109"/>
      <c r="D2121" s="108"/>
      <c r="E2121" s="109"/>
      <c r="F2121" s="109"/>
      <c r="G2121" s="109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</row>
    <row r="2122" spans="2:52" s="2" customFormat="1" x14ac:dyDescent="0.25">
      <c r="B2122" s="432"/>
      <c r="C2122" s="109"/>
      <c r="D2122" s="108"/>
      <c r="E2122" s="109"/>
      <c r="F2122" s="109"/>
      <c r="G2122" s="109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</row>
    <row r="2123" spans="2:52" s="2" customFormat="1" x14ac:dyDescent="0.25">
      <c r="B2123" s="432"/>
      <c r="C2123" s="109"/>
      <c r="D2123" s="108"/>
      <c r="E2123" s="109"/>
      <c r="F2123" s="109"/>
      <c r="G2123" s="109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</row>
    <row r="2124" spans="2:52" s="2" customFormat="1" x14ac:dyDescent="0.25">
      <c r="B2124" s="432"/>
      <c r="C2124" s="109"/>
      <c r="D2124" s="108"/>
      <c r="E2124" s="109"/>
      <c r="F2124" s="109"/>
      <c r="G2124" s="109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</row>
    <row r="2125" spans="2:52" s="2" customFormat="1" x14ac:dyDescent="0.25">
      <c r="B2125" s="432"/>
      <c r="C2125" s="109"/>
      <c r="D2125" s="108"/>
      <c r="E2125" s="109"/>
      <c r="F2125" s="109"/>
      <c r="G2125" s="109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</row>
    <row r="2126" spans="2:52" s="2" customFormat="1" x14ac:dyDescent="0.25">
      <c r="B2126" s="432"/>
      <c r="C2126" s="109"/>
      <c r="D2126" s="108"/>
      <c r="E2126" s="109"/>
      <c r="F2126" s="109"/>
      <c r="G2126" s="109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</row>
    <row r="2127" spans="2:52" s="2" customFormat="1" x14ac:dyDescent="0.25">
      <c r="B2127" s="432"/>
      <c r="C2127" s="109"/>
      <c r="D2127" s="108"/>
      <c r="E2127" s="109"/>
      <c r="F2127" s="109"/>
      <c r="G2127" s="109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</row>
    <row r="2128" spans="2:52" s="2" customFormat="1" x14ac:dyDescent="0.25">
      <c r="B2128" s="432"/>
      <c r="C2128" s="109"/>
      <c r="D2128" s="108"/>
      <c r="E2128" s="109"/>
      <c r="F2128" s="109"/>
      <c r="G2128" s="109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</row>
    <row r="2129" spans="2:52" s="2" customFormat="1" x14ac:dyDescent="0.25">
      <c r="B2129" s="432"/>
      <c r="C2129" s="109"/>
      <c r="D2129" s="108"/>
      <c r="E2129" s="109"/>
      <c r="F2129" s="109"/>
      <c r="G2129" s="109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</row>
    <row r="2130" spans="2:52" s="2" customFormat="1" x14ac:dyDescent="0.25">
      <c r="B2130" s="432"/>
      <c r="C2130" s="109"/>
      <c r="D2130" s="108"/>
      <c r="E2130" s="109"/>
      <c r="F2130" s="109"/>
      <c r="G2130" s="109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</row>
    <row r="2131" spans="2:52" s="2" customFormat="1" x14ac:dyDescent="0.25">
      <c r="B2131" s="432"/>
      <c r="C2131" s="109"/>
      <c r="D2131" s="108"/>
      <c r="E2131" s="109"/>
      <c r="F2131" s="109"/>
      <c r="G2131" s="109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</row>
    <row r="2132" spans="2:52" s="2" customFormat="1" x14ac:dyDescent="0.25">
      <c r="B2132" s="432"/>
      <c r="C2132" s="109"/>
      <c r="D2132" s="108"/>
      <c r="E2132" s="109"/>
      <c r="F2132" s="109"/>
      <c r="G2132" s="109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</row>
    <row r="2133" spans="2:52" s="2" customFormat="1" x14ac:dyDescent="0.25">
      <c r="B2133" s="432"/>
      <c r="C2133" s="109"/>
      <c r="D2133" s="108"/>
      <c r="E2133" s="109"/>
      <c r="F2133" s="109"/>
      <c r="G2133" s="109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</row>
    <row r="2134" spans="2:52" s="2" customFormat="1" x14ac:dyDescent="0.25">
      <c r="B2134" s="432"/>
      <c r="C2134" s="109"/>
      <c r="D2134" s="108"/>
      <c r="E2134" s="109"/>
      <c r="F2134" s="109"/>
      <c r="G2134" s="109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</row>
    <row r="2135" spans="2:52" s="2" customFormat="1" x14ac:dyDescent="0.25">
      <c r="B2135" s="432"/>
      <c r="C2135" s="109"/>
      <c r="D2135" s="108"/>
      <c r="E2135" s="109"/>
      <c r="F2135" s="109"/>
      <c r="G2135" s="109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</row>
    <row r="2136" spans="2:52" s="2" customFormat="1" x14ac:dyDescent="0.25">
      <c r="B2136" s="432"/>
      <c r="C2136" s="109"/>
      <c r="D2136" s="108"/>
      <c r="E2136" s="109"/>
      <c r="F2136" s="109"/>
      <c r="G2136" s="109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</row>
    <row r="2137" spans="2:52" s="2" customFormat="1" x14ac:dyDescent="0.25">
      <c r="B2137" s="432"/>
      <c r="C2137" s="109"/>
      <c r="D2137" s="108"/>
      <c r="E2137" s="109"/>
      <c r="F2137" s="109"/>
      <c r="G2137" s="109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</row>
    <row r="2138" spans="2:52" s="2" customFormat="1" x14ac:dyDescent="0.25">
      <c r="B2138" s="432"/>
      <c r="C2138" s="109"/>
      <c r="D2138" s="108"/>
      <c r="E2138" s="109"/>
      <c r="F2138" s="109"/>
      <c r="G2138" s="109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</row>
    <row r="2139" spans="2:52" s="2" customFormat="1" x14ac:dyDescent="0.25">
      <c r="B2139" s="432"/>
      <c r="C2139" s="109"/>
      <c r="D2139" s="108"/>
      <c r="E2139" s="109"/>
      <c r="F2139" s="109"/>
      <c r="G2139" s="109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</row>
    <row r="2140" spans="2:52" s="2" customFormat="1" x14ac:dyDescent="0.25">
      <c r="B2140" s="432"/>
      <c r="C2140" s="109"/>
      <c r="D2140" s="108"/>
      <c r="E2140" s="109"/>
      <c r="F2140" s="109"/>
      <c r="G2140" s="109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</row>
    <row r="2141" spans="2:52" s="2" customFormat="1" x14ac:dyDescent="0.25">
      <c r="B2141" s="432"/>
      <c r="C2141" s="109"/>
      <c r="D2141" s="108"/>
      <c r="E2141" s="109"/>
      <c r="F2141" s="109"/>
      <c r="G2141" s="109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</row>
    <row r="2142" spans="2:52" s="2" customFormat="1" x14ac:dyDescent="0.25">
      <c r="B2142" s="432"/>
      <c r="C2142" s="109"/>
      <c r="D2142" s="108"/>
      <c r="E2142" s="109"/>
      <c r="F2142" s="109"/>
      <c r="G2142" s="109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</row>
    <row r="2143" spans="2:52" s="2" customFormat="1" x14ac:dyDescent="0.25">
      <c r="B2143" s="432"/>
      <c r="C2143" s="109"/>
      <c r="D2143" s="108"/>
      <c r="E2143" s="109"/>
      <c r="F2143" s="109"/>
      <c r="G2143" s="109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</row>
    <row r="2144" spans="2:52" s="2" customFormat="1" x14ac:dyDescent="0.25">
      <c r="B2144" s="432"/>
      <c r="C2144" s="109"/>
      <c r="D2144" s="108"/>
      <c r="E2144" s="109"/>
      <c r="F2144" s="109"/>
      <c r="G2144" s="109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</row>
    <row r="2145" spans="2:52" s="2" customFormat="1" x14ac:dyDescent="0.25">
      <c r="B2145" s="432"/>
      <c r="C2145" s="109"/>
      <c r="D2145" s="108"/>
      <c r="E2145" s="109"/>
      <c r="F2145" s="109"/>
      <c r="G2145" s="109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</row>
    <row r="2146" spans="2:52" s="2" customFormat="1" x14ac:dyDescent="0.25">
      <c r="B2146" s="432"/>
      <c r="C2146" s="109"/>
      <c r="D2146" s="108"/>
      <c r="E2146" s="109"/>
      <c r="F2146" s="109"/>
      <c r="G2146" s="109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</row>
    <row r="2147" spans="2:52" s="2" customFormat="1" x14ac:dyDescent="0.25">
      <c r="B2147" s="432"/>
      <c r="C2147" s="109"/>
      <c r="D2147" s="108"/>
      <c r="E2147" s="109"/>
      <c r="F2147" s="109"/>
      <c r="G2147" s="109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</row>
    <row r="2148" spans="2:52" s="2" customFormat="1" x14ac:dyDescent="0.25">
      <c r="B2148" s="432"/>
      <c r="C2148" s="109"/>
      <c r="D2148" s="108"/>
      <c r="E2148" s="109"/>
      <c r="F2148" s="109"/>
      <c r="G2148" s="109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</row>
    <row r="2149" spans="2:52" s="2" customFormat="1" x14ac:dyDescent="0.25">
      <c r="B2149" s="432"/>
      <c r="C2149" s="109"/>
      <c r="D2149" s="108"/>
      <c r="E2149" s="109"/>
      <c r="F2149" s="109"/>
      <c r="G2149" s="109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</row>
    <row r="2150" spans="2:52" s="2" customFormat="1" x14ac:dyDescent="0.25">
      <c r="B2150" s="432"/>
      <c r="C2150" s="109"/>
      <c r="D2150" s="108"/>
      <c r="E2150" s="109"/>
      <c r="F2150" s="109"/>
      <c r="G2150" s="109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</row>
    <row r="2151" spans="2:52" s="2" customFormat="1" x14ac:dyDescent="0.25">
      <c r="B2151" s="432"/>
      <c r="C2151" s="109"/>
      <c r="D2151" s="108"/>
      <c r="E2151" s="109"/>
      <c r="F2151" s="109"/>
      <c r="G2151" s="109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</row>
    <row r="2152" spans="2:52" s="2" customFormat="1" x14ac:dyDescent="0.25">
      <c r="B2152" s="432"/>
      <c r="C2152" s="109"/>
      <c r="D2152" s="108"/>
      <c r="E2152" s="109"/>
      <c r="F2152" s="109"/>
      <c r="G2152" s="109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</row>
    <row r="2153" spans="2:52" s="2" customFormat="1" x14ac:dyDescent="0.25">
      <c r="B2153" s="432"/>
      <c r="C2153" s="109"/>
      <c r="D2153" s="108"/>
      <c r="E2153" s="109"/>
      <c r="F2153" s="109"/>
      <c r="G2153" s="109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</row>
    <row r="2154" spans="2:52" s="2" customFormat="1" x14ac:dyDescent="0.25">
      <c r="B2154" s="432"/>
      <c r="C2154" s="109"/>
      <c r="D2154" s="108"/>
      <c r="E2154" s="109"/>
      <c r="F2154" s="109"/>
      <c r="G2154" s="109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</row>
    <row r="2155" spans="2:52" s="2" customFormat="1" x14ac:dyDescent="0.25">
      <c r="B2155" s="432"/>
      <c r="C2155" s="109"/>
      <c r="D2155" s="108"/>
      <c r="E2155" s="109"/>
      <c r="F2155" s="109"/>
      <c r="G2155" s="109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</row>
    <row r="2156" spans="2:52" s="2" customFormat="1" x14ac:dyDescent="0.25">
      <c r="B2156" s="432"/>
      <c r="C2156" s="109"/>
      <c r="D2156" s="108"/>
      <c r="E2156" s="109"/>
      <c r="F2156" s="109"/>
      <c r="G2156" s="109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</row>
    <row r="2157" spans="2:52" s="2" customFormat="1" x14ac:dyDescent="0.25">
      <c r="B2157" s="432"/>
      <c r="C2157" s="109"/>
      <c r="D2157" s="108"/>
      <c r="E2157" s="109"/>
      <c r="F2157" s="109"/>
      <c r="G2157" s="109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</row>
    <row r="2158" spans="2:52" s="2" customFormat="1" x14ac:dyDescent="0.25">
      <c r="B2158" s="432"/>
      <c r="C2158" s="109"/>
      <c r="D2158" s="108"/>
      <c r="E2158" s="109"/>
      <c r="F2158" s="109"/>
      <c r="G2158" s="109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</row>
    <row r="2159" spans="2:52" s="2" customFormat="1" x14ac:dyDescent="0.25">
      <c r="B2159" s="432"/>
      <c r="C2159" s="109"/>
      <c r="D2159" s="108"/>
      <c r="E2159" s="109"/>
      <c r="F2159" s="109"/>
      <c r="G2159" s="109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</row>
    <row r="2160" spans="2:52" s="2" customFormat="1" x14ac:dyDescent="0.25">
      <c r="B2160" s="432"/>
      <c r="C2160" s="109"/>
      <c r="D2160" s="108"/>
      <c r="E2160" s="109"/>
      <c r="F2160" s="109"/>
      <c r="G2160" s="109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</row>
    <row r="2161" spans="2:52" s="2" customFormat="1" x14ac:dyDescent="0.25">
      <c r="B2161" s="432"/>
      <c r="C2161" s="109"/>
      <c r="D2161" s="108"/>
      <c r="E2161" s="109"/>
      <c r="F2161" s="109"/>
      <c r="G2161" s="109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</row>
    <row r="2162" spans="2:52" s="2" customFormat="1" x14ac:dyDescent="0.25">
      <c r="B2162" s="432"/>
      <c r="C2162" s="109"/>
      <c r="D2162" s="108"/>
      <c r="E2162" s="109"/>
      <c r="F2162" s="109"/>
      <c r="G2162" s="109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</row>
    <row r="2163" spans="2:52" s="2" customFormat="1" x14ac:dyDescent="0.25">
      <c r="B2163" s="432"/>
      <c r="C2163" s="109"/>
      <c r="D2163" s="108"/>
      <c r="E2163" s="109"/>
      <c r="F2163" s="109"/>
      <c r="G2163" s="109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</row>
    <row r="2164" spans="2:52" s="2" customFormat="1" x14ac:dyDescent="0.25">
      <c r="B2164" s="432"/>
      <c r="C2164" s="109"/>
      <c r="D2164" s="108"/>
      <c r="E2164" s="109"/>
      <c r="F2164" s="109"/>
      <c r="G2164" s="109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</row>
    <row r="2165" spans="2:52" s="2" customFormat="1" x14ac:dyDescent="0.25">
      <c r="B2165" s="432"/>
      <c r="C2165" s="109"/>
      <c r="D2165" s="108"/>
      <c r="E2165" s="109"/>
      <c r="F2165" s="109"/>
      <c r="G2165" s="109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</row>
    <row r="2166" spans="2:52" s="2" customFormat="1" x14ac:dyDescent="0.25">
      <c r="B2166" s="432"/>
      <c r="C2166" s="109"/>
      <c r="D2166" s="108"/>
      <c r="E2166" s="109"/>
      <c r="F2166" s="109"/>
      <c r="G2166" s="109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</row>
    <row r="2167" spans="2:52" s="2" customFormat="1" x14ac:dyDescent="0.25">
      <c r="B2167" s="432"/>
      <c r="C2167" s="109"/>
      <c r="D2167" s="108"/>
      <c r="E2167" s="109"/>
      <c r="F2167" s="109"/>
      <c r="G2167" s="109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</row>
    <row r="2168" spans="2:52" s="2" customFormat="1" x14ac:dyDescent="0.25">
      <c r="B2168" s="432"/>
      <c r="C2168" s="109"/>
      <c r="D2168" s="108"/>
      <c r="E2168" s="109"/>
      <c r="F2168" s="109"/>
      <c r="G2168" s="109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</row>
    <row r="2169" spans="2:52" s="2" customFormat="1" x14ac:dyDescent="0.25">
      <c r="B2169" s="432"/>
      <c r="C2169" s="109"/>
      <c r="D2169" s="108"/>
      <c r="E2169" s="109"/>
      <c r="F2169" s="109"/>
      <c r="G2169" s="109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</row>
    <row r="2170" spans="2:52" s="2" customFormat="1" x14ac:dyDescent="0.25">
      <c r="B2170" s="432"/>
      <c r="C2170" s="109"/>
      <c r="D2170" s="108"/>
      <c r="E2170" s="109"/>
      <c r="F2170" s="109"/>
      <c r="G2170" s="109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</row>
    <row r="2171" spans="2:52" s="2" customFormat="1" x14ac:dyDescent="0.25">
      <c r="B2171" s="432"/>
      <c r="C2171" s="109"/>
      <c r="D2171" s="108"/>
      <c r="E2171" s="109"/>
      <c r="F2171" s="109"/>
      <c r="G2171" s="109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</row>
    <row r="2172" spans="2:52" s="2" customFormat="1" x14ac:dyDescent="0.25">
      <c r="B2172" s="432"/>
      <c r="C2172" s="109"/>
      <c r="D2172" s="108"/>
      <c r="E2172" s="109"/>
      <c r="F2172" s="109"/>
      <c r="G2172" s="109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</row>
    <row r="2173" spans="2:52" s="2" customFormat="1" x14ac:dyDescent="0.25">
      <c r="B2173" s="432"/>
      <c r="C2173" s="109"/>
      <c r="D2173" s="108"/>
      <c r="E2173" s="109"/>
      <c r="F2173" s="109"/>
      <c r="G2173" s="109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</row>
    <row r="2174" spans="2:52" s="2" customFormat="1" x14ac:dyDescent="0.25">
      <c r="B2174" s="432"/>
      <c r="C2174" s="109"/>
      <c r="D2174" s="108"/>
      <c r="E2174" s="109"/>
      <c r="F2174" s="109"/>
      <c r="G2174" s="109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</row>
    <row r="2175" spans="2:52" s="2" customFormat="1" x14ac:dyDescent="0.25">
      <c r="B2175" s="432"/>
      <c r="C2175" s="109"/>
      <c r="D2175" s="108"/>
      <c r="E2175" s="109"/>
      <c r="F2175" s="109"/>
      <c r="G2175" s="109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</row>
    <row r="2176" spans="2:52" s="2" customFormat="1" x14ac:dyDescent="0.25">
      <c r="B2176" s="432"/>
      <c r="C2176" s="109"/>
      <c r="D2176" s="108"/>
      <c r="E2176" s="109"/>
      <c r="F2176" s="109"/>
      <c r="G2176" s="109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</row>
    <row r="2177" spans="2:52" s="2" customFormat="1" x14ac:dyDescent="0.25">
      <c r="B2177" s="432"/>
      <c r="C2177" s="109"/>
      <c r="D2177" s="108"/>
      <c r="E2177" s="109"/>
      <c r="F2177" s="109"/>
      <c r="G2177" s="109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</row>
    <row r="2178" spans="2:52" s="2" customFormat="1" x14ac:dyDescent="0.25">
      <c r="B2178" s="432"/>
      <c r="C2178" s="109"/>
      <c r="D2178" s="108"/>
      <c r="E2178" s="109"/>
      <c r="F2178" s="109"/>
      <c r="G2178" s="109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</row>
    <row r="2179" spans="2:52" s="2" customFormat="1" x14ac:dyDescent="0.25">
      <c r="B2179" s="432"/>
      <c r="C2179" s="109"/>
      <c r="D2179" s="108"/>
      <c r="E2179" s="109"/>
      <c r="F2179" s="109"/>
      <c r="G2179" s="109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</row>
    <row r="2180" spans="2:52" s="2" customFormat="1" x14ac:dyDescent="0.25">
      <c r="B2180" s="432"/>
      <c r="C2180" s="109"/>
      <c r="D2180" s="108"/>
      <c r="E2180" s="109"/>
      <c r="F2180" s="109"/>
      <c r="G2180" s="109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</row>
    <row r="2181" spans="2:52" s="2" customFormat="1" x14ac:dyDescent="0.25">
      <c r="B2181" s="432"/>
      <c r="C2181" s="109"/>
      <c r="D2181" s="108"/>
      <c r="E2181" s="109"/>
      <c r="F2181" s="109"/>
      <c r="G2181" s="109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</row>
    <row r="2182" spans="2:52" s="2" customFormat="1" x14ac:dyDescent="0.25">
      <c r="B2182" s="432"/>
      <c r="C2182" s="109"/>
      <c r="D2182" s="108"/>
      <c r="E2182" s="109"/>
      <c r="F2182" s="109"/>
      <c r="G2182" s="109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</row>
    <row r="2183" spans="2:52" s="2" customFormat="1" x14ac:dyDescent="0.25">
      <c r="B2183" s="432"/>
      <c r="C2183" s="109"/>
      <c r="D2183" s="108"/>
      <c r="E2183" s="109"/>
      <c r="F2183" s="109"/>
      <c r="G2183" s="109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</row>
    <row r="2184" spans="2:52" s="2" customFormat="1" x14ac:dyDescent="0.25">
      <c r="B2184" s="432"/>
      <c r="C2184" s="109"/>
      <c r="D2184" s="108"/>
      <c r="E2184" s="109"/>
      <c r="F2184" s="109"/>
      <c r="G2184" s="109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</row>
    <row r="2185" spans="2:52" s="2" customFormat="1" x14ac:dyDescent="0.25">
      <c r="B2185" s="432"/>
      <c r="C2185" s="109"/>
      <c r="D2185" s="108"/>
      <c r="E2185" s="109"/>
      <c r="F2185" s="109"/>
      <c r="G2185" s="109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</row>
    <row r="2186" spans="2:52" s="2" customFormat="1" x14ac:dyDescent="0.25">
      <c r="B2186" s="432"/>
      <c r="C2186" s="109"/>
      <c r="D2186" s="108"/>
      <c r="E2186" s="109"/>
      <c r="F2186" s="109"/>
      <c r="G2186" s="109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</row>
    <row r="2187" spans="2:52" s="2" customFormat="1" x14ac:dyDescent="0.25">
      <c r="B2187" s="432"/>
      <c r="C2187" s="109"/>
      <c r="D2187" s="108"/>
      <c r="E2187" s="109"/>
      <c r="F2187" s="109"/>
      <c r="G2187" s="109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</row>
    <row r="2188" spans="2:52" s="2" customFormat="1" x14ac:dyDescent="0.25">
      <c r="B2188" s="432"/>
      <c r="C2188" s="109"/>
      <c r="D2188" s="108"/>
      <c r="E2188" s="109"/>
      <c r="F2188" s="109"/>
      <c r="G2188" s="109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</row>
    <row r="2189" spans="2:52" s="2" customFormat="1" x14ac:dyDescent="0.25">
      <c r="B2189" s="432"/>
      <c r="C2189" s="109"/>
      <c r="D2189" s="108"/>
      <c r="E2189" s="109"/>
      <c r="F2189" s="109"/>
      <c r="G2189" s="109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</row>
    <row r="2190" spans="2:52" s="2" customFormat="1" x14ac:dyDescent="0.25">
      <c r="B2190" s="432"/>
      <c r="C2190" s="109"/>
      <c r="D2190" s="108"/>
      <c r="E2190" s="109"/>
      <c r="F2190" s="109"/>
      <c r="G2190" s="109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</row>
    <row r="2191" spans="2:52" s="2" customFormat="1" x14ac:dyDescent="0.25">
      <c r="B2191" s="432"/>
      <c r="C2191" s="109"/>
      <c r="D2191" s="108"/>
      <c r="E2191" s="109"/>
      <c r="F2191" s="109"/>
      <c r="G2191" s="109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</row>
    <row r="2192" spans="2:52" s="2" customFormat="1" x14ac:dyDescent="0.25">
      <c r="B2192" s="432"/>
      <c r="C2192" s="109"/>
      <c r="D2192" s="108"/>
      <c r="E2192" s="109"/>
      <c r="F2192" s="109"/>
      <c r="G2192" s="109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</row>
    <row r="2193" spans="2:52" s="2" customFormat="1" x14ac:dyDescent="0.25">
      <c r="B2193" s="432"/>
      <c r="C2193" s="109"/>
      <c r="D2193" s="108"/>
      <c r="E2193" s="109"/>
      <c r="F2193" s="109"/>
      <c r="G2193" s="109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</row>
    <row r="2194" spans="2:52" s="2" customFormat="1" x14ac:dyDescent="0.25">
      <c r="B2194" s="432"/>
      <c r="C2194" s="109"/>
      <c r="D2194" s="108"/>
      <c r="E2194" s="109"/>
      <c r="F2194" s="109"/>
      <c r="G2194" s="109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</row>
    <row r="2195" spans="2:52" s="2" customFormat="1" x14ac:dyDescent="0.25">
      <c r="B2195" s="432"/>
      <c r="C2195" s="109"/>
      <c r="D2195" s="108"/>
      <c r="E2195" s="109"/>
      <c r="F2195" s="109"/>
      <c r="G2195" s="109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</row>
    <row r="2196" spans="2:52" s="2" customFormat="1" x14ac:dyDescent="0.25">
      <c r="B2196" s="432"/>
      <c r="C2196" s="109"/>
      <c r="D2196" s="108"/>
      <c r="E2196" s="109"/>
      <c r="F2196" s="109"/>
      <c r="G2196" s="109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</row>
    <row r="2197" spans="2:52" s="2" customFormat="1" x14ac:dyDescent="0.25">
      <c r="B2197" s="432"/>
      <c r="C2197" s="109"/>
      <c r="D2197" s="108"/>
      <c r="E2197" s="109"/>
      <c r="F2197" s="109"/>
      <c r="G2197" s="109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</row>
    <row r="2198" spans="2:52" s="2" customFormat="1" x14ac:dyDescent="0.25">
      <c r="B2198" s="432"/>
      <c r="C2198" s="109"/>
      <c r="D2198" s="108"/>
      <c r="E2198" s="109"/>
      <c r="F2198" s="109"/>
      <c r="G2198" s="109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</row>
    <row r="2199" spans="2:52" s="2" customFormat="1" x14ac:dyDescent="0.25">
      <c r="B2199" s="432"/>
      <c r="C2199" s="109"/>
      <c r="D2199" s="108"/>
      <c r="E2199" s="109"/>
      <c r="F2199" s="109"/>
      <c r="G2199" s="109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</row>
    <row r="2200" spans="2:52" s="2" customFormat="1" x14ac:dyDescent="0.25">
      <c r="B2200" s="432"/>
      <c r="C2200" s="109"/>
      <c r="D2200" s="108"/>
      <c r="E2200" s="109"/>
      <c r="F2200" s="109"/>
      <c r="G2200" s="109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</row>
    <row r="2201" spans="2:52" s="2" customFormat="1" x14ac:dyDescent="0.25">
      <c r="B2201" s="432"/>
      <c r="C2201" s="109"/>
      <c r="D2201" s="108"/>
      <c r="E2201" s="109"/>
      <c r="F2201" s="109"/>
      <c r="G2201" s="109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</row>
    <row r="2202" spans="2:52" s="2" customFormat="1" x14ac:dyDescent="0.25">
      <c r="B2202" s="432"/>
      <c r="C2202" s="109"/>
      <c r="D2202" s="108"/>
      <c r="E2202" s="109"/>
      <c r="F2202" s="109"/>
      <c r="G2202" s="109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</row>
    <row r="2203" spans="2:52" s="2" customFormat="1" x14ac:dyDescent="0.25">
      <c r="B2203" s="432"/>
      <c r="C2203" s="109"/>
      <c r="D2203" s="108"/>
      <c r="E2203" s="109"/>
      <c r="F2203" s="109"/>
      <c r="G2203" s="109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</row>
    <row r="2204" spans="2:52" s="2" customFormat="1" x14ac:dyDescent="0.25">
      <c r="B2204" s="432"/>
      <c r="C2204" s="109"/>
      <c r="D2204" s="108"/>
      <c r="E2204" s="109"/>
      <c r="F2204" s="109"/>
      <c r="G2204" s="109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</row>
    <row r="2205" spans="2:52" s="2" customFormat="1" x14ac:dyDescent="0.25">
      <c r="B2205" s="432"/>
      <c r="C2205" s="109"/>
      <c r="D2205" s="108"/>
      <c r="E2205" s="109"/>
      <c r="F2205" s="109"/>
      <c r="G2205" s="109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</row>
    <row r="2206" spans="2:52" s="2" customFormat="1" x14ac:dyDescent="0.25">
      <c r="B2206" s="432"/>
      <c r="C2206" s="109"/>
      <c r="D2206" s="108"/>
      <c r="E2206" s="109"/>
      <c r="F2206" s="109"/>
      <c r="G2206" s="109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</row>
    <row r="2207" spans="2:52" s="2" customFormat="1" x14ac:dyDescent="0.25">
      <c r="B2207" s="432"/>
      <c r="C2207" s="109"/>
      <c r="D2207" s="108"/>
      <c r="E2207" s="109"/>
      <c r="F2207" s="109"/>
      <c r="G2207" s="109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</row>
    <row r="2208" spans="2:52" s="2" customFormat="1" x14ac:dyDescent="0.25">
      <c r="B2208" s="432"/>
      <c r="C2208" s="109"/>
      <c r="D2208" s="108"/>
      <c r="E2208" s="109"/>
      <c r="F2208" s="109"/>
      <c r="G2208" s="109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</row>
    <row r="2209" spans="2:52" s="2" customFormat="1" x14ac:dyDescent="0.25">
      <c r="B2209" s="432"/>
      <c r="C2209" s="109"/>
      <c r="D2209" s="108"/>
      <c r="E2209" s="109"/>
      <c r="F2209" s="109"/>
      <c r="G2209" s="109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</row>
    <row r="2210" spans="2:52" s="2" customFormat="1" x14ac:dyDescent="0.25">
      <c r="B2210" s="432"/>
      <c r="C2210" s="109"/>
      <c r="D2210" s="108"/>
      <c r="E2210" s="109"/>
      <c r="F2210" s="109"/>
      <c r="G2210" s="109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</row>
    <row r="2211" spans="2:52" s="2" customFormat="1" x14ac:dyDescent="0.25">
      <c r="B2211" s="432"/>
      <c r="C2211" s="109"/>
      <c r="D2211" s="108"/>
      <c r="E2211" s="109"/>
      <c r="F2211" s="109"/>
      <c r="G2211" s="109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</row>
    <row r="2212" spans="2:52" s="2" customFormat="1" x14ac:dyDescent="0.25">
      <c r="B2212" s="432"/>
      <c r="C2212" s="109"/>
      <c r="D2212" s="108"/>
      <c r="E2212" s="109"/>
      <c r="F2212" s="109"/>
      <c r="G2212" s="109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</row>
    <row r="2213" spans="2:52" s="2" customFormat="1" x14ac:dyDescent="0.25">
      <c r="B2213" s="432"/>
      <c r="C2213" s="109"/>
      <c r="D2213" s="108"/>
      <c r="E2213" s="109"/>
      <c r="F2213" s="109"/>
      <c r="G2213" s="109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</row>
    <row r="2214" spans="2:52" s="2" customFormat="1" x14ac:dyDescent="0.25">
      <c r="B2214" s="432"/>
      <c r="C2214" s="109"/>
      <c r="D2214" s="108"/>
      <c r="E2214" s="109"/>
      <c r="F2214" s="109"/>
      <c r="G2214" s="109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</row>
    <row r="2215" spans="2:52" s="2" customFormat="1" x14ac:dyDescent="0.25">
      <c r="B2215" s="432"/>
      <c r="C2215" s="109"/>
      <c r="D2215" s="108"/>
      <c r="E2215" s="109"/>
      <c r="F2215" s="109"/>
      <c r="G2215" s="109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</row>
    <row r="2216" spans="2:52" s="2" customFormat="1" x14ac:dyDescent="0.25">
      <c r="B2216" s="432"/>
      <c r="C2216" s="109"/>
      <c r="D2216" s="108"/>
      <c r="E2216" s="109"/>
      <c r="F2216" s="109"/>
      <c r="G2216" s="109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</row>
    <row r="2217" spans="2:52" s="2" customFormat="1" x14ac:dyDescent="0.25">
      <c r="B2217" s="432"/>
      <c r="C2217" s="109"/>
      <c r="D2217" s="108"/>
      <c r="E2217" s="109"/>
      <c r="F2217" s="109"/>
      <c r="G2217" s="109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</row>
    <row r="2218" spans="2:52" s="2" customFormat="1" x14ac:dyDescent="0.25">
      <c r="B2218" s="432"/>
      <c r="C2218" s="109"/>
      <c r="D2218" s="108"/>
      <c r="E2218" s="109"/>
      <c r="F2218" s="109"/>
      <c r="G2218" s="109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</row>
    <row r="2219" spans="2:52" s="2" customFormat="1" x14ac:dyDescent="0.25">
      <c r="B2219" s="432"/>
      <c r="C2219" s="109"/>
      <c r="D2219" s="108"/>
      <c r="E2219" s="109"/>
      <c r="F2219" s="109"/>
      <c r="G2219" s="109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</row>
    <row r="2220" spans="2:52" s="2" customFormat="1" x14ac:dyDescent="0.25">
      <c r="B2220" s="432"/>
      <c r="C2220" s="109"/>
      <c r="D2220" s="108"/>
      <c r="E2220" s="109"/>
      <c r="F2220" s="109"/>
      <c r="G2220" s="109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</row>
    <row r="2221" spans="2:52" s="2" customFormat="1" x14ac:dyDescent="0.25">
      <c r="B2221" s="432"/>
      <c r="C2221" s="109"/>
      <c r="D2221" s="108"/>
      <c r="E2221" s="109"/>
      <c r="F2221" s="109"/>
      <c r="G2221" s="109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</row>
    <row r="2222" spans="2:52" s="2" customFormat="1" x14ac:dyDescent="0.25">
      <c r="B2222" s="432"/>
      <c r="C2222" s="109"/>
      <c r="D2222" s="108"/>
      <c r="E2222" s="109"/>
      <c r="F2222" s="109"/>
      <c r="G2222" s="109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</row>
    <row r="2223" spans="2:52" s="2" customFormat="1" x14ac:dyDescent="0.25">
      <c r="B2223" s="432"/>
      <c r="C2223" s="109"/>
      <c r="D2223" s="108"/>
      <c r="E2223" s="109"/>
      <c r="F2223" s="109"/>
      <c r="G2223" s="109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</row>
    <row r="2224" spans="2:52" s="2" customFormat="1" x14ac:dyDescent="0.25">
      <c r="B2224" s="432"/>
      <c r="C2224" s="109"/>
      <c r="D2224" s="108"/>
      <c r="E2224" s="109"/>
      <c r="F2224" s="109"/>
      <c r="G2224" s="109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</row>
    <row r="2225" spans="2:52" s="2" customFormat="1" x14ac:dyDescent="0.25">
      <c r="B2225" s="432"/>
      <c r="C2225" s="109"/>
      <c r="D2225" s="108"/>
      <c r="E2225" s="109"/>
      <c r="F2225" s="109"/>
      <c r="G2225" s="109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</row>
    <row r="2226" spans="2:52" s="2" customFormat="1" x14ac:dyDescent="0.25">
      <c r="B2226" s="432"/>
      <c r="C2226" s="109"/>
      <c r="D2226" s="108"/>
      <c r="E2226" s="109"/>
      <c r="F2226" s="109"/>
      <c r="G2226" s="109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</row>
    <row r="2227" spans="2:52" s="2" customFormat="1" x14ac:dyDescent="0.25">
      <c r="B2227" s="432"/>
      <c r="C2227" s="109"/>
      <c r="D2227" s="108"/>
      <c r="E2227" s="109"/>
      <c r="F2227" s="109"/>
      <c r="G2227" s="109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</row>
    <row r="2228" spans="2:52" s="2" customFormat="1" x14ac:dyDescent="0.25">
      <c r="B2228" s="432"/>
      <c r="C2228" s="109"/>
      <c r="D2228" s="108"/>
      <c r="E2228" s="109"/>
      <c r="F2228" s="109"/>
      <c r="G2228" s="109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</row>
    <row r="2229" spans="2:52" s="2" customFormat="1" x14ac:dyDescent="0.25">
      <c r="B2229" s="432"/>
      <c r="C2229" s="109"/>
      <c r="D2229" s="108"/>
      <c r="E2229" s="109"/>
      <c r="F2229" s="109"/>
      <c r="G2229" s="109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</row>
    <row r="2230" spans="2:52" s="2" customFormat="1" x14ac:dyDescent="0.25">
      <c r="B2230" s="432"/>
      <c r="C2230" s="109"/>
      <c r="D2230" s="108"/>
      <c r="E2230" s="109"/>
      <c r="F2230" s="109"/>
      <c r="G2230" s="109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</row>
    <row r="2231" spans="2:52" s="2" customFormat="1" x14ac:dyDescent="0.25">
      <c r="B2231" s="432"/>
      <c r="C2231" s="109"/>
      <c r="D2231" s="108"/>
      <c r="E2231" s="109"/>
      <c r="F2231" s="109"/>
      <c r="G2231" s="109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</row>
    <row r="2232" spans="2:52" s="2" customFormat="1" x14ac:dyDescent="0.25">
      <c r="B2232" s="432"/>
      <c r="C2232" s="109"/>
      <c r="D2232" s="108"/>
      <c r="E2232" s="109"/>
      <c r="F2232" s="109"/>
      <c r="G2232" s="109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</row>
    <row r="2233" spans="2:52" s="2" customFormat="1" x14ac:dyDescent="0.25">
      <c r="B2233" s="432"/>
      <c r="C2233" s="109"/>
      <c r="D2233" s="108"/>
      <c r="E2233" s="109"/>
      <c r="F2233" s="109"/>
      <c r="G2233" s="109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</row>
    <row r="2234" spans="2:52" s="2" customFormat="1" x14ac:dyDescent="0.25">
      <c r="B2234" s="432"/>
      <c r="C2234" s="109"/>
      <c r="D2234" s="108"/>
      <c r="E2234" s="109"/>
      <c r="F2234" s="109"/>
      <c r="G2234" s="109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</row>
    <row r="2235" spans="2:52" s="2" customFormat="1" x14ac:dyDescent="0.25">
      <c r="B2235" s="432"/>
      <c r="C2235" s="109"/>
      <c r="D2235" s="108"/>
      <c r="E2235" s="109"/>
      <c r="F2235" s="109"/>
      <c r="G2235" s="109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</row>
    <row r="2236" spans="2:52" s="2" customFormat="1" x14ac:dyDescent="0.25">
      <c r="B2236" s="432"/>
      <c r="C2236" s="109"/>
      <c r="D2236" s="108"/>
      <c r="E2236" s="109"/>
      <c r="F2236" s="109"/>
      <c r="G2236" s="109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</row>
    <row r="2237" spans="2:52" s="2" customFormat="1" x14ac:dyDescent="0.25">
      <c r="B2237" s="432"/>
      <c r="C2237" s="109"/>
      <c r="D2237" s="108"/>
      <c r="E2237" s="109"/>
      <c r="F2237" s="109"/>
      <c r="G2237" s="109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</row>
    <row r="2238" spans="2:52" s="2" customFormat="1" x14ac:dyDescent="0.25">
      <c r="B2238" s="432"/>
      <c r="C2238" s="109"/>
      <c r="D2238" s="108"/>
      <c r="E2238" s="109"/>
      <c r="F2238" s="109"/>
      <c r="G2238" s="109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</row>
    <row r="2239" spans="2:52" s="2" customFormat="1" x14ac:dyDescent="0.25">
      <c r="B2239" s="432"/>
      <c r="C2239" s="109"/>
      <c r="D2239" s="108"/>
      <c r="E2239" s="109"/>
      <c r="F2239" s="109"/>
      <c r="G2239" s="109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</row>
    <row r="2240" spans="2:52" s="2" customFormat="1" x14ac:dyDescent="0.25">
      <c r="B2240" s="432"/>
      <c r="C2240" s="109"/>
      <c r="D2240" s="108"/>
      <c r="E2240" s="109"/>
      <c r="F2240" s="109"/>
      <c r="G2240" s="109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</row>
    <row r="2241" spans="2:52" s="2" customFormat="1" x14ac:dyDescent="0.25">
      <c r="B2241" s="432"/>
      <c r="C2241" s="109"/>
      <c r="D2241" s="108"/>
      <c r="E2241" s="109"/>
      <c r="F2241" s="109"/>
      <c r="G2241" s="109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</row>
    <row r="2242" spans="2:52" s="2" customFormat="1" x14ac:dyDescent="0.25">
      <c r="B2242" s="432"/>
      <c r="C2242" s="109"/>
      <c r="D2242" s="108"/>
      <c r="E2242" s="109"/>
      <c r="F2242" s="109"/>
      <c r="G2242" s="109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</row>
    <row r="2243" spans="2:52" s="2" customFormat="1" x14ac:dyDescent="0.25">
      <c r="B2243" s="432"/>
      <c r="C2243" s="109"/>
      <c r="D2243" s="108"/>
      <c r="E2243" s="109"/>
      <c r="F2243" s="109"/>
      <c r="G2243" s="109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</row>
    <row r="2244" spans="2:52" s="2" customFormat="1" x14ac:dyDescent="0.25">
      <c r="B2244" s="432"/>
      <c r="C2244" s="109"/>
      <c r="D2244" s="108"/>
      <c r="E2244" s="109"/>
      <c r="F2244" s="109"/>
      <c r="G2244" s="109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</row>
    <row r="2245" spans="2:52" s="2" customFormat="1" x14ac:dyDescent="0.25">
      <c r="B2245" s="432"/>
      <c r="C2245" s="109"/>
      <c r="D2245" s="108"/>
      <c r="E2245" s="109"/>
      <c r="F2245" s="109"/>
      <c r="G2245" s="109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</row>
    <row r="2246" spans="2:52" s="2" customFormat="1" x14ac:dyDescent="0.25">
      <c r="B2246" s="432"/>
      <c r="C2246" s="109"/>
      <c r="D2246" s="108"/>
      <c r="E2246" s="109"/>
      <c r="F2246" s="109"/>
      <c r="G2246" s="109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</row>
    <row r="2247" spans="2:52" s="2" customFormat="1" x14ac:dyDescent="0.25">
      <c r="B2247" s="432"/>
      <c r="C2247" s="109"/>
      <c r="D2247" s="108"/>
      <c r="E2247" s="109"/>
      <c r="F2247" s="109"/>
      <c r="G2247" s="109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</row>
    <row r="2248" spans="2:52" s="2" customFormat="1" x14ac:dyDescent="0.25">
      <c r="B2248" s="432"/>
      <c r="C2248" s="109"/>
      <c r="D2248" s="108"/>
      <c r="E2248" s="109"/>
      <c r="F2248" s="109"/>
      <c r="G2248" s="109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</row>
    <row r="2249" spans="2:52" s="2" customFormat="1" x14ac:dyDescent="0.25">
      <c r="B2249" s="432"/>
      <c r="C2249" s="109"/>
      <c r="D2249" s="108"/>
      <c r="E2249" s="109"/>
      <c r="F2249" s="109"/>
      <c r="G2249" s="109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</row>
    <row r="2250" spans="2:52" s="2" customFormat="1" x14ac:dyDescent="0.25">
      <c r="B2250" s="432"/>
      <c r="C2250" s="109"/>
      <c r="D2250" s="108"/>
      <c r="E2250" s="109"/>
      <c r="F2250" s="109"/>
      <c r="G2250" s="109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</row>
    <row r="2251" spans="2:52" s="2" customFormat="1" x14ac:dyDescent="0.25">
      <c r="B2251" s="432"/>
      <c r="C2251" s="109"/>
      <c r="D2251" s="108"/>
      <c r="E2251" s="109"/>
      <c r="F2251" s="109"/>
      <c r="G2251" s="109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</row>
    <row r="2252" spans="2:52" s="2" customFormat="1" x14ac:dyDescent="0.25">
      <c r="B2252" s="432"/>
      <c r="C2252" s="109"/>
      <c r="D2252" s="108"/>
      <c r="E2252" s="109"/>
      <c r="F2252" s="109"/>
      <c r="G2252" s="109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</row>
    <row r="2253" spans="2:52" s="2" customFormat="1" x14ac:dyDescent="0.25">
      <c r="B2253" s="432"/>
      <c r="C2253" s="109"/>
      <c r="D2253" s="108"/>
      <c r="E2253" s="109"/>
      <c r="F2253" s="109"/>
      <c r="G2253" s="109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</row>
    <row r="2254" spans="2:52" s="2" customFormat="1" x14ac:dyDescent="0.25">
      <c r="B2254" s="432"/>
      <c r="C2254" s="109"/>
      <c r="D2254" s="108"/>
      <c r="E2254" s="109"/>
      <c r="F2254" s="109"/>
      <c r="G2254" s="109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</row>
    <row r="2255" spans="2:52" s="2" customFormat="1" x14ac:dyDescent="0.25">
      <c r="B2255" s="432"/>
      <c r="C2255" s="109"/>
      <c r="D2255" s="108"/>
      <c r="E2255" s="109"/>
      <c r="F2255" s="109"/>
      <c r="G2255" s="109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</row>
    <row r="2256" spans="2:52" s="2" customFormat="1" x14ac:dyDescent="0.25">
      <c r="B2256" s="432"/>
      <c r="C2256" s="109"/>
      <c r="D2256" s="108"/>
      <c r="E2256" s="109"/>
      <c r="F2256" s="109"/>
      <c r="G2256" s="109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</row>
    <row r="2257" spans="2:52" s="2" customFormat="1" x14ac:dyDescent="0.25">
      <c r="B2257" s="432"/>
      <c r="C2257" s="109"/>
      <c r="D2257" s="108"/>
      <c r="E2257" s="109"/>
      <c r="F2257" s="109"/>
      <c r="G2257" s="109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</row>
    <row r="2258" spans="2:52" s="2" customFormat="1" x14ac:dyDescent="0.25">
      <c r="B2258" s="432"/>
      <c r="C2258" s="109"/>
      <c r="D2258" s="108"/>
      <c r="E2258" s="109"/>
      <c r="F2258" s="109"/>
      <c r="G2258" s="109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</row>
    <row r="2259" spans="2:52" s="2" customFormat="1" x14ac:dyDescent="0.25">
      <c r="B2259" s="432"/>
      <c r="C2259" s="109"/>
      <c r="D2259" s="108"/>
      <c r="E2259" s="109"/>
      <c r="F2259" s="109"/>
      <c r="G2259" s="109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</row>
    <row r="2260" spans="2:52" s="2" customFormat="1" x14ac:dyDescent="0.25">
      <c r="B2260" s="432"/>
      <c r="C2260" s="109"/>
      <c r="D2260" s="108"/>
      <c r="E2260" s="109"/>
      <c r="F2260" s="109"/>
      <c r="G2260" s="109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</row>
    <row r="2261" spans="2:52" s="2" customFormat="1" x14ac:dyDescent="0.25">
      <c r="B2261" s="432"/>
      <c r="C2261" s="109"/>
      <c r="D2261" s="108"/>
      <c r="E2261" s="109"/>
      <c r="F2261" s="109"/>
      <c r="G2261" s="109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</row>
    <row r="2262" spans="2:52" s="2" customFormat="1" x14ac:dyDescent="0.25">
      <c r="B2262" s="432"/>
      <c r="C2262" s="109"/>
      <c r="D2262" s="108"/>
      <c r="E2262" s="109"/>
      <c r="F2262" s="109"/>
      <c r="G2262" s="109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</row>
    <row r="2263" spans="2:52" s="2" customFormat="1" x14ac:dyDescent="0.25">
      <c r="B2263" s="432"/>
      <c r="C2263" s="109"/>
      <c r="D2263" s="108"/>
      <c r="E2263" s="109"/>
      <c r="F2263" s="109"/>
      <c r="G2263" s="109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</row>
    <row r="2264" spans="2:52" s="2" customFormat="1" x14ac:dyDescent="0.25">
      <c r="B2264" s="432"/>
      <c r="C2264" s="109"/>
      <c r="D2264" s="108"/>
      <c r="E2264" s="109"/>
      <c r="F2264" s="109"/>
      <c r="G2264" s="109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</row>
    <row r="2265" spans="2:52" s="2" customFormat="1" x14ac:dyDescent="0.25">
      <c r="B2265" s="432"/>
      <c r="C2265" s="109"/>
      <c r="D2265" s="108"/>
      <c r="E2265" s="109"/>
      <c r="F2265" s="109"/>
      <c r="G2265" s="109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</row>
    <row r="2266" spans="2:52" s="2" customFormat="1" x14ac:dyDescent="0.25">
      <c r="B2266" s="432"/>
      <c r="C2266" s="109"/>
      <c r="D2266" s="108"/>
      <c r="E2266" s="109"/>
      <c r="F2266" s="109"/>
      <c r="G2266" s="109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</row>
    <row r="2267" spans="2:52" s="2" customFormat="1" x14ac:dyDescent="0.25">
      <c r="B2267" s="432"/>
      <c r="C2267" s="109"/>
      <c r="D2267" s="108"/>
      <c r="E2267" s="109"/>
      <c r="F2267" s="109"/>
      <c r="G2267" s="109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</row>
    <row r="2268" spans="2:52" s="2" customFormat="1" x14ac:dyDescent="0.25">
      <c r="B2268" s="432"/>
      <c r="C2268" s="109"/>
      <c r="D2268" s="108"/>
      <c r="E2268" s="109"/>
      <c r="F2268" s="109"/>
      <c r="G2268" s="109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</row>
    <row r="2269" spans="2:52" s="2" customFormat="1" x14ac:dyDescent="0.25">
      <c r="B2269" s="432"/>
      <c r="C2269" s="109"/>
      <c r="D2269" s="108"/>
      <c r="E2269" s="109"/>
      <c r="F2269" s="109"/>
      <c r="G2269" s="109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</row>
    <row r="2270" spans="2:52" s="2" customFormat="1" x14ac:dyDescent="0.25">
      <c r="B2270" s="432"/>
      <c r="C2270" s="109"/>
      <c r="D2270" s="108"/>
      <c r="E2270" s="109"/>
      <c r="F2270" s="109"/>
      <c r="G2270" s="109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</row>
    <row r="2271" spans="2:52" s="2" customFormat="1" x14ac:dyDescent="0.25">
      <c r="B2271" s="432"/>
      <c r="C2271" s="109"/>
      <c r="D2271" s="108"/>
      <c r="E2271" s="109"/>
      <c r="F2271" s="109"/>
      <c r="G2271" s="109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</row>
    <row r="2272" spans="2:52" s="2" customFormat="1" x14ac:dyDescent="0.25">
      <c r="B2272" s="432"/>
      <c r="C2272" s="109"/>
      <c r="D2272" s="108"/>
      <c r="E2272" s="109"/>
      <c r="F2272" s="109"/>
      <c r="G2272" s="109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</row>
    <row r="2273" spans="2:52" s="2" customFormat="1" x14ac:dyDescent="0.25">
      <c r="B2273" s="432"/>
      <c r="C2273" s="109"/>
      <c r="D2273" s="108"/>
      <c r="E2273" s="109"/>
      <c r="F2273" s="109"/>
      <c r="G2273" s="109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</row>
    <row r="2274" spans="2:52" s="2" customFormat="1" x14ac:dyDescent="0.25">
      <c r="B2274" s="432"/>
      <c r="C2274" s="109"/>
      <c r="D2274" s="108"/>
      <c r="E2274" s="109"/>
      <c r="F2274" s="109"/>
      <c r="G2274" s="109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</row>
    <row r="2275" spans="2:52" s="2" customFormat="1" x14ac:dyDescent="0.25">
      <c r="B2275" s="432"/>
      <c r="C2275" s="109"/>
      <c r="D2275" s="108"/>
      <c r="E2275" s="109"/>
      <c r="F2275" s="109"/>
      <c r="G2275" s="109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</row>
    <row r="2276" spans="2:52" s="2" customFormat="1" x14ac:dyDescent="0.25">
      <c r="B2276" s="432"/>
      <c r="C2276" s="109"/>
      <c r="D2276" s="108"/>
      <c r="E2276" s="109"/>
      <c r="F2276" s="109"/>
      <c r="G2276" s="109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</row>
    <row r="2277" spans="2:52" s="2" customFormat="1" x14ac:dyDescent="0.25">
      <c r="B2277" s="432"/>
      <c r="C2277" s="109"/>
      <c r="D2277" s="108"/>
      <c r="E2277" s="109"/>
      <c r="F2277" s="109"/>
      <c r="G2277" s="109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</row>
    <row r="2278" spans="2:52" s="2" customFormat="1" x14ac:dyDescent="0.25">
      <c r="B2278" s="432"/>
      <c r="C2278" s="109"/>
      <c r="D2278" s="108"/>
      <c r="E2278" s="109"/>
      <c r="F2278" s="109"/>
      <c r="G2278" s="109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</row>
    <row r="2279" spans="2:52" s="2" customFormat="1" x14ac:dyDescent="0.25">
      <c r="B2279" s="432"/>
      <c r="C2279" s="109"/>
      <c r="D2279" s="108"/>
      <c r="E2279" s="109"/>
      <c r="F2279" s="109"/>
      <c r="G2279" s="109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</row>
    <row r="2280" spans="2:52" s="2" customFormat="1" x14ac:dyDescent="0.25">
      <c r="B2280" s="432"/>
      <c r="C2280" s="109"/>
      <c r="D2280" s="108"/>
      <c r="E2280" s="109"/>
      <c r="F2280" s="109"/>
      <c r="G2280" s="109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</row>
    <row r="2281" spans="2:52" s="2" customFormat="1" x14ac:dyDescent="0.25">
      <c r="B2281" s="432"/>
      <c r="C2281" s="109"/>
      <c r="D2281" s="108"/>
      <c r="E2281" s="109"/>
      <c r="F2281" s="109"/>
      <c r="G2281" s="109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</row>
    <row r="2282" spans="2:52" s="2" customFormat="1" x14ac:dyDescent="0.25">
      <c r="B2282" s="432"/>
      <c r="C2282" s="109"/>
      <c r="D2282" s="108"/>
      <c r="E2282" s="109"/>
      <c r="F2282" s="109"/>
      <c r="G2282" s="109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</row>
    <row r="2283" spans="2:52" s="2" customFormat="1" x14ac:dyDescent="0.25">
      <c r="B2283" s="432"/>
      <c r="C2283" s="109"/>
      <c r="D2283" s="108"/>
      <c r="E2283" s="109"/>
      <c r="F2283" s="109"/>
      <c r="G2283" s="109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</row>
    <row r="2284" spans="2:52" s="2" customFormat="1" x14ac:dyDescent="0.25">
      <c r="B2284" s="432"/>
      <c r="C2284" s="109"/>
      <c r="D2284" s="108"/>
      <c r="E2284" s="109"/>
      <c r="F2284" s="109"/>
      <c r="G2284" s="109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</row>
    <row r="2285" spans="2:52" s="2" customFormat="1" x14ac:dyDescent="0.25">
      <c r="B2285" s="432"/>
      <c r="C2285" s="109"/>
      <c r="D2285" s="108"/>
      <c r="E2285" s="109"/>
      <c r="F2285" s="109"/>
      <c r="G2285" s="109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</row>
    <row r="2286" spans="2:52" s="2" customFormat="1" x14ac:dyDescent="0.25">
      <c r="B2286" s="432"/>
      <c r="C2286" s="109"/>
      <c r="D2286" s="108"/>
      <c r="E2286" s="109"/>
      <c r="F2286" s="109"/>
      <c r="G2286" s="109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</row>
    <row r="2287" spans="2:52" s="2" customFormat="1" x14ac:dyDescent="0.25">
      <c r="B2287" s="432"/>
      <c r="C2287" s="109"/>
      <c r="D2287" s="108"/>
      <c r="E2287" s="109"/>
      <c r="F2287" s="109"/>
      <c r="G2287" s="109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</row>
    <row r="2288" spans="2:52" s="2" customFormat="1" x14ac:dyDescent="0.25">
      <c r="B2288" s="432"/>
      <c r="C2288" s="109"/>
      <c r="D2288" s="108"/>
      <c r="E2288" s="109"/>
      <c r="F2288" s="109"/>
      <c r="G2288" s="109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</row>
    <row r="2289" spans="2:52" s="2" customFormat="1" x14ac:dyDescent="0.25">
      <c r="B2289" s="432"/>
      <c r="C2289" s="109"/>
      <c r="D2289" s="108"/>
      <c r="E2289" s="109"/>
      <c r="F2289" s="109"/>
      <c r="G2289" s="109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</row>
    <row r="2290" spans="2:52" s="2" customFormat="1" x14ac:dyDescent="0.25">
      <c r="B2290" s="432"/>
      <c r="C2290" s="109"/>
      <c r="D2290" s="108"/>
      <c r="E2290" s="109"/>
      <c r="F2290" s="109"/>
      <c r="G2290" s="109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</row>
    <row r="2291" spans="2:52" s="2" customFormat="1" x14ac:dyDescent="0.25">
      <c r="B2291" s="432"/>
      <c r="C2291" s="109"/>
      <c r="D2291" s="108"/>
      <c r="E2291" s="109"/>
      <c r="F2291" s="109"/>
      <c r="G2291" s="109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</row>
    <row r="2292" spans="2:52" s="2" customFormat="1" x14ac:dyDescent="0.25">
      <c r="B2292" s="432"/>
      <c r="C2292" s="109"/>
      <c r="D2292" s="108"/>
      <c r="E2292" s="109"/>
      <c r="F2292" s="109"/>
      <c r="G2292" s="109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</row>
    <row r="2293" spans="2:52" s="2" customFormat="1" x14ac:dyDescent="0.25">
      <c r="B2293" s="432"/>
      <c r="C2293" s="109"/>
      <c r="D2293" s="108"/>
      <c r="E2293" s="109"/>
      <c r="F2293" s="109"/>
      <c r="G2293" s="109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</row>
    <row r="2294" spans="2:52" s="2" customFormat="1" x14ac:dyDescent="0.25">
      <c r="B2294" s="432"/>
      <c r="C2294" s="109"/>
      <c r="D2294" s="108"/>
      <c r="E2294" s="109"/>
      <c r="F2294" s="109"/>
      <c r="G2294" s="109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</row>
    <row r="2295" spans="2:52" s="2" customFormat="1" x14ac:dyDescent="0.25">
      <c r="B2295" s="432"/>
      <c r="C2295" s="109"/>
      <c r="D2295" s="108"/>
      <c r="E2295" s="109"/>
      <c r="F2295" s="109"/>
      <c r="G2295" s="109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</row>
    <row r="2296" spans="2:52" s="2" customFormat="1" x14ac:dyDescent="0.25">
      <c r="B2296" s="432"/>
      <c r="C2296" s="109"/>
      <c r="D2296" s="108"/>
      <c r="E2296" s="109"/>
      <c r="F2296" s="109"/>
      <c r="G2296" s="109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</row>
    <row r="2297" spans="2:52" s="2" customFormat="1" x14ac:dyDescent="0.25">
      <c r="B2297" s="432"/>
      <c r="C2297" s="109"/>
      <c r="D2297" s="108"/>
      <c r="E2297" s="109"/>
      <c r="F2297" s="109"/>
      <c r="G2297" s="109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</row>
    <row r="2298" spans="2:52" s="2" customFormat="1" x14ac:dyDescent="0.25">
      <c r="B2298" s="432"/>
      <c r="C2298" s="109"/>
      <c r="D2298" s="108"/>
      <c r="E2298" s="109"/>
      <c r="F2298" s="109"/>
      <c r="G2298" s="109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</row>
    <row r="2299" spans="2:52" s="2" customFormat="1" x14ac:dyDescent="0.25">
      <c r="B2299" s="432"/>
      <c r="C2299" s="109"/>
      <c r="D2299" s="108"/>
      <c r="E2299" s="109"/>
      <c r="F2299" s="109"/>
      <c r="G2299" s="109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</row>
    <row r="2300" spans="2:52" s="2" customFormat="1" x14ac:dyDescent="0.25">
      <c r="B2300" s="432"/>
      <c r="C2300" s="109"/>
      <c r="D2300" s="108"/>
      <c r="E2300" s="109"/>
      <c r="F2300" s="109"/>
      <c r="G2300" s="109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</row>
    <row r="2301" spans="2:52" s="2" customFormat="1" x14ac:dyDescent="0.25">
      <c r="B2301" s="432"/>
      <c r="C2301" s="109"/>
      <c r="D2301" s="108"/>
      <c r="E2301" s="109"/>
      <c r="F2301" s="109"/>
      <c r="G2301" s="109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</row>
    <row r="2302" spans="2:52" s="2" customFormat="1" x14ac:dyDescent="0.25">
      <c r="B2302" s="432"/>
      <c r="C2302" s="109"/>
      <c r="D2302" s="108"/>
      <c r="E2302" s="109"/>
      <c r="F2302" s="109"/>
      <c r="G2302" s="109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</row>
    <row r="2303" spans="2:52" s="2" customFormat="1" x14ac:dyDescent="0.25">
      <c r="B2303" s="432"/>
      <c r="C2303" s="109"/>
      <c r="D2303" s="108"/>
      <c r="E2303" s="109"/>
      <c r="F2303" s="109"/>
      <c r="G2303" s="109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</row>
    <row r="2304" spans="2:52" s="2" customFormat="1" x14ac:dyDescent="0.25">
      <c r="B2304" s="432"/>
      <c r="C2304" s="109"/>
      <c r="D2304" s="108"/>
      <c r="E2304" s="109"/>
      <c r="F2304" s="109"/>
      <c r="G2304" s="109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</row>
    <row r="2305" spans="2:52" s="2" customFormat="1" x14ac:dyDescent="0.25">
      <c r="B2305" s="432"/>
      <c r="C2305" s="109"/>
      <c r="D2305" s="108"/>
      <c r="E2305" s="109"/>
      <c r="F2305" s="109"/>
      <c r="G2305" s="109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</row>
    <row r="2306" spans="2:52" s="2" customFormat="1" x14ac:dyDescent="0.25">
      <c r="B2306" s="432"/>
      <c r="C2306" s="109"/>
      <c r="D2306" s="108"/>
      <c r="E2306" s="109"/>
      <c r="F2306" s="109"/>
      <c r="G2306" s="109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</row>
    <row r="2307" spans="2:52" s="2" customFormat="1" x14ac:dyDescent="0.25">
      <c r="B2307" s="432"/>
      <c r="C2307" s="109"/>
      <c r="D2307" s="108"/>
      <c r="E2307" s="109"/>
      <c r="F2307" s="109"/>
      <c r="G2307" s="109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</row>
    <row r="2308" spans="2:52" s="2" customFormat="1" x14ac:dyDescent="0.25">
      <c r="B2308" s="432"/>
      <c r="C2308" s="109"/>
      <c r="D2308" s="108"/>
      <c r="E2308" s="109"/>
      <c r="F2308" s="109"/>
      <c r="G2308" s="109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</row>
    <row r="2309" spans="2:52" s="2" customFormat="1" x14ac:dyDescent="0.25">
      <c r="B2309" s="432"/>
      <c r="C2309" s="109"/>
      <c r="D2309" s="108"/>
      <c r="E2309" s="109"/>
      <c r="F2309" s="109"/>
      <c r="G2309" s="109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</row>
    <row r="2310" spans="2:52" s="2" customFormat="1" x14ac:dyDescent="0.25">
      <c r="B2310" s="432"/>
      <c r="C2310" s="109"/>
      <c r="D2310" s="108"/>
      <c r="E2310" s="109"/>
      <c r="F2310" s="109"/>
      <c r="G2310" s="109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</row>
    <row r="2311" spans="2:52" s="2" customFormat="1" x14ac:dyDescent="0.25">
      <c r="B2311" s="432"/>
      <c r="C2311" s="109"/>
      <c r="D2311" s="108"/>
      <c r="E2311" s="109"/>
      <c r="F2311" s="109"/>
      <c r="G2311" s="109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</row>
    <row r="2312" spans="2:52" s="2" customFormat="1" x14ac:dyDescent="0.25">
      <c r="B2312" s="432"/>
      <c r="C2312" s="109"/>
      <c r="D2312" s="108"/>
      <c r="E2312" s="109"/>
      <c r="F2312" s="109"/>
      <c r="G2312" s="109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</row>
    <row r="2313" spans="2:52" s="2" customFormat="1" x14ac:dyDescent="0.25">
      <c r="B2313" s="432"/>
      <c r="C2313" s="109"/>
      <c r="D2313" s="108"/>
      <c r="E2313" s="109"/>
      <c r="F2313" s="109"/>
      <c r="G2313" s="109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</row>
    <row r="2314" spans="2:52" s="2" customFormat="1" x14ac:dyDescent="0.25">
      <c r="B2314" s="432"/>
      <c r="C2314" s="109"/>
      <c r="D2314" s="108"/>
      <c r="E2314" s="109"/>
      <c r="F2314" s="109"/>
      <c r="G2314" s="109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</row>
    <row r="2315" spans="2:52" s="2" customFormat="1" x14ac:dyDescent="0.25">
      <c r="B2315" s="432"/>
      <c r="C2315" s="109"/>
      <c r="D2315" s="108"/>
      <c r="E2315" s="109"/>
      <c r="F2315" s="109"/>
      <c r="G2315" s="109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</row>
    <row r="2316" spans="2:52" s="2" customFormat="1" x14ac:dyDescent="0.25">
      <c r="B2316" s="432"/>
      <c r="C2316" s="109"/>
      <c r="D2316" s="108"/>
      <c r="E2316" s="109"/>
      <c r="F2316" s="109"/>
      <c r="G2316" s="109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</row>
    <row r="2317" spans="2:52" s="2" customFormat="1" x14ac:dyDescent="0.25">
      <c r="B2317" s="432"/>
      <c r="C2317" s="109"/>
      <c r="D2317" s="108"/>
      <c r="E2317" s="109"/>
      <c r="F2317" s="109"/>
      <c r="G2317" s="109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</row>
    <row r="2318" spans="2:52" s="2" customFormat="1" x14ac:dyDescent="0.25">
      <c r="B2318" s="432"/>
      <c r="C2318" s="109"/>
      <c r="D2318" s="108"/>
      <c r="E2318" s="109"/>
      <c r="F2318" s="109"/>
      <c r="G2318" s="109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</row>
    <row r="2319" spans="2:52" s="2" customFormat="1" x14ac:dyDescent="0.25">
      <c r="B2319" s="432"/>
      <c r="C2319" s="109"/>
      <c r="D2319" s="108"/>
      <c r="E2319" s="109"/>
      <c r="F2319" s="109"/>
      <c r="G2319" s="109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</row>
    <row r="2320" spans="2:52" s="2" customFormat="1" x14ac:dyDescent="0.25">
      <c r="B2320" s="432"/>
      <c r="C2320" s="109"/>
      <c r="D2320" s="108"/>
      <c r="E2320" s="109"/>
      <c r="F2320" s="109"/>
      <c r="G2320" s="109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</row>
    <row r="2321" spans="2:52" s="2" customFormat="1" x14ac:dyDescent="0.25">
      <c r="B2321" s="432"/>
      <c r="C2321" s="109"/>
      <c r="D2321" s="108"/>
      <c r="E2321" s="109"/>
      <c r="F2321" s="109"/>
      <c r="G2321" s="109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</row>
    <row r="2322" spans="2:52" s="2" customFormat="1" x14ac:dyDescent="0.25">
      <c r="B2322" s="432"/>
      <c r="C2322" s="109"/>
      <c r="D2322" s="108"/>
      <c r="E2322" s="109"/>
      <c r="F2322" s="109"/>
      <c r="G2322" s="109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</row>
    <row r="2323" spans="2:52" s="2" customFormat="1" x14ac:dyDescent="0.25">
      <c r="B2323" s="432"/>
      <c r="C2323" s="109"/>
      <c r="D2323" s="108"/>
      <c r="E2323" s="109"/>
      <c r="F2323" s="109"/>
      <c r="G2323" s="109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</row>
    <row r="2324" spans="2:52" s="2" customFormat="1" x14ac:dyDescent="0.25">
      <c r="B2324" s="432"/>
      <c r="C2324" s="109"/>
      <c r="D2324" s="108"/>
      <c r="E2324" s="109"/>
      <c r="F2324" s="109"/>
      <c r="G2324" s="109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</row>
    <row r="2325" spans="2:52" s="2" customFormat="1" x14ac:dyDescent="0.25">
      <c r="B2325" s="432"/>
      <c r="C2325" s="109"/>
      <c r="D2325" s="108"/>
      <c r="E2325" s="109"/>
      <c r="F2325" s="109"/>
      <c r="G2325" s="109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</row>
    <row r="2326" spans="2:52" s="2" customFormat="1" x14ac:dyDescent="0.25">
      <c r="B2326" s="432"/>
      <c r="C2326" s="109"/>
      <c r="D2326" s="108"/>
      <c r="E2326" s="109"/>
      <c r="F2326" s="109"/>
      <c r="G2326" s="109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</row>
    <row r="2327" spans="2:52" s="2" customFormat="1" x14ac:dyDescent="0.25">
      <c r="B2327" s="432"/>
      <c r="C2327" s="109"/>
      <c r="D2327" s="108"/>
      <c r="E2327" s="109"/>
      <c r="F2327" s="109"/>
      <c r="G2327" s="109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</row>
    <row r="2328" spans="2:52" s="2" customFormat="1" x14ac:dyDescent="0.25">
      <c r="B2328" s="432"/>
      <c r="C2328" s="109"/>
      <c r="D2328" s="108"/>
      <c r="E2328" s="109"/>
      <c r="F2328" s="109"/>
      <c r="G2328" s="109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</row>
    <row r="2329" spans="2:52" s="2" customFormat="1" x14ac:dyDescent="0.25">
      <c r="B2329" s="432"/>
      <c r="C2329" s="109"/>
      <c r="D2329" s="108"/>
      <c r="E2329" s="109"/>
      <c r="F2329" s="109"/>
      <c r="G2329" s="109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</row>
    <row r="2330" spans="2:52" s="2" customFormat="1" x14ac:dyDescent="0.25">
      <c r="B2330" s="432"/>
      <c r="C2330" s="109"/>
      <c r="D2330" s="108"/>
      <c r="E2330" s="109"/>
      <c r="F2330" s="109"/>
      <c r="G2330" s="109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</row>
    <row r="2331" spans="2:52" s="2" customFormat="1" x14ac:dyDescent="0.25">
      <c r="B2331" s="432"/>
      <c r="C2331" s="109"/>
      <c r="D2331" s="108"/>
      <c r="E2331" s="109"/>
      <c r="F2331" s="109"/>
      <c r="G2331" s="109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</row>
    <row r="2332" spans="2:52" s="2" customFormat="1" x14ac:dyDescent="0.25">
      <c r="B2332" s="432"/>
      <c r="C2332" s="109"/>
      <c r="D2332" s="108"/>
      <c r="E2332" s="109"/>
      <c r="F2332" s="109"/>
      <c r="G2332" s="109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</row>
    <row r="2333" spans="2:52" s="2" customFormat="1" x14ac:dyDescent="0.25">
      <c r="B2333" s="432"/>
      <c r="C2333" s="109"/>
      <c r="D2333" s="108"/>
      <c r="E2333" s="109"/>
      <c r="F2333" s="109"/>
      <c r="G2333" s="109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</row>
    <row r="2334" spans="2:52" s="2" customFormat="1" x14ac:dyDescent="0.25">
      <c r="B2334" s="432"/>
      <c r="C2334" s="109"/>
      <c r="D2334" s="108"/>
      <c r="E2334" s="109"/>
      <c r="F2334" s="109"/>
      <c r="G2334" s="109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</row>
    <row r="2335" spans="2:52" s="2" customFormat="1" x14ac:dyDescent="0.25">
      <c r="B2335" s="432"/>
      <c r="C2335" s="109"/>
      <c r="D2335" s="108"/>
      <c r="E2335" s="109"/>
      <c r="F2335" s="109"/>
      <c r="G2335" s="109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</row>
    <row r="2336" spans="2:52" s="2" customFormat="1" x14ac:dyDescent="0.25">
      <c r="B2336" s="432"/>
      <c r="C2336" s="109"/>
      <c r="D2336" s="108"/>
      <c r="E2336" s="109"/>
      <c r="F2336" s="109"/>
      <c r="G2336" s="109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</row>
    <row r="2337" spans="2:52" s="2" customFormat="1" x14ac:dyDescent="0.25">
      <c r="B2337" s="432"/>
      <c r="C2337" s="109"/>
      <c r="D2337" s="108"/>
      <c r="E2337" s="109"/>
      <c r="F2337" s="109"/>
      <c r="G2337" s="109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</row>
    <row r="2338" spans="2:52" s="2" customFormat="1" x14ac:dyDescent="0.25">
      <c r="B2338" s="432"/>
      <c r="C2338" s="109"/>
      <c r="D2338" s="108"/>
      <c r="E2338" s="109"/>
      <c r="F2338" s="109"/>
      <c r="G2338" s="109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</row>
    <row r="2339" spans="2:52" s="2" customFormat="1" x14ac:dyDescent="0.25">
      <c r="B2339" s="432"/>
      <c r="C2339" s="109"/>
      <c r="D2339" s="108"/>
      <c r="E2339" s="109"/>
      <c r="F2339" s="109"/>
      <c r="G2339" s="109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</row>
    <row r="2340" spans="2:52" s="2" customFormat="1" x14ac:dyDescent="0.25">
      <c r="B2340" s="432"/>
      <c r="C2340" s="109"/>
      <c r="D2340" s="108"/>
      <c r="E2340" s="109"/>
      <c r="F2340" s="109"/>
      <c r="G2340" s="109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</row>
    <row r="2341" spans="2:52" s="2" customFormat="1" x14ac:dyDescent="0.25">
      <c r="B2341" s="432"/>
      <c r="C2341" s="109"/>
      <c r="D2341" s="108"/>
      <c r="E2341" s="109"/>
      <c r="F2341" s="109"/>
      <c r="G2341" s="109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</row>
    <row r="2342" spans="2:52" s="2" customFormat="1" x14ac:dyDescent="0.25">
      <c r="B2342" s="432"/>
      <c r="C2342" s="109"/>
      <c r="D2342" s="108"/>
      <c r="E2342" s="109"/>
      <c r="F2342" s="109"/>
      <c r="G2342" s="109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</row>
    <row r="2343" spans="2:52" s="2" customFormat="1" x14ac:dyDescent="0.25">
      <c r="B2343" s="432"/>
      <c r="C2343" s="109"/>
      <c r="D2343" s="108"/>
      <c r="E2343" s="109"/>
      <c r="F2343" s="109"/>
      <c r="G2343" s="109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</row>
    <row r="2344" spans="2:52" s="2" customFormat="1" x14ac:dyDescent="0.25">
      <c r="B2344" s="432"/>
      <c r="C2344" s="109"/>
      <c r="D2344" s="108"/>
      <c r="E2344" s="109"/>
      <c r="F2344" s="109"/>
      <c r="G2344" s="109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</row>
    <row r="2345" spans="2:52" s="2" customFormat="1" x14ac:dyDescent="0.25">
      <c r="B2345" s="432"/>
      <c r="C2345" s="109"/>
      <c r="D2345" s="108"/>
      <c r="E2345" s="109"/>
      <c r="F2345" s="109"/>
      <c r="G2345" s="109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</row>
    <row r="2346" spans="2:52" s="2" customFormat="1" x14ac:dyDescent="0.25">
      <c r="B2346" s="432"/>
      <c r="C2346" s="109"/>
      <c r="D2346" s="108"/>
      <c r="E2346" s="109"/>
      <c r="F2346" s="109"/>
      <c r="G2346" s="109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</row>
    <row r="2347" spans="2:52" s="2" customFormat="1" x14ac:dyDescent="0.25">
      <c r="B2347" s="432"/>
      <c r="C2347" s="109"/>
      <c r="D2347" s="108"/>
      <c r="E2347" s="109"/>
      <c r="F2347" s="109"/>
      <c r="G2347" s="109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</row>
    <row r="2348" spans="2:52" s="2" customFormat="1" x14ac:dyDescent="0.25">
      <c r="B2348" s="432"/>
      <c r="C2348" s="109"/>
      <c r="D2348" s="108"/>
      <c r="E2348" s="109"/>
      <c r="F2348" s="109"/>
      <c r="G2348" s="109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</row>
    <row r="2349" spans="2:52" s="2" customFormat="1" x14ac:dyDescent="0.25">
      <c r="B2349" s="432"/>
      <c r="C2349" s="109"/>
      <c r="D2349" s="108"/>
      <c r="E2349" s="109"/>
      <c r="F2349" s="109"/>
      <c r="G2349" s="109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</row>
    <row r="2350" spans="2:52" s="2" customFormat="1" x14ac:dyDescent="0.25">
      <c r="B2350" s="432"/>
      <c r="C2350" s="109"/>
      <c r="D2350" s="108"/>
      <c r="E2350" s="109"/>
      <c r="F2350" s="109"/>
      <c r="G2350" s="109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</row>
    <row r="2351" spans="2:52" s="2" customFormat="1" x14ac:dyDescent="0.25">
      <c r="B2351" s="432"/>
      <c r="C2351" s="109"/>
      <c r="D2351" s="108"/>
      <c r="E2351" s="109"/>
      <c r="F2351" s="109"/>
      <c r="G2351" s="109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</row>
    <row r="2352" spans="2:52" s="2" customFormat="1" x14ac:dyDescent="0.25">
      <c r="B2352" s="432"/>
      <c r="C2352" s="109"/>
      <c r="D2352" s="108"/>
      <c r="E2352" s="109"/>
      <c r="F2352" s="109"/>
      <c r="G2352" s="109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</row>
    <row r="2353" spans="2:52" s="2" customFormat="1" x14ac:dyDescent="0.25">
      <c r="B2353" s="432"/>
      <c r="C2353" s="109"/>
      <c r="D2353" s="108"/>
      <c r="E2353" s="109"/>
      <c r="F2353" s="109"/>
      <c r="G2353" s="109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</row>
    <row r="2354" spans="2:52" s="2" customFormat="1" x14ac:dyDescent="0.25">
      <c r="B2354" s="432"/>
      <c r="C2354" s="109"/>
      <c r="D2354" s="108"/>
      <c r="E2354" s="109"/>
      <c r="F2354" s="109"/>
      <c r="G2354" s="109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</row>
    <row r="2355" spans="2:52" s="2" customFormat="1" x14ac:dyDescent="0.25">
      <c r="B2355" s="432"/>
      <c r="C2355" s="109"/>
      <c r="D2355" s="108"/>
      <c r="E2355" s="109"/>
      <c r="F2355" s="109"/>
      <c r="G2355" s="109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</row>
    <row r="2356" spans="2:52" s="2" customFormat="1" x14ac:dyDescent="0.25">
      <c r="B2356" s="432"/>
      <c r="C2356" s="109"/>
      <c r="D2356" s="108"/>
      <c r="E2356" s="109"/>
      <c r="F2356" s="109"/>
      <c r="G2356" s="109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</row>
    <row r="2357" spans="2:52" s="2" customFormat="1" x14ac:dyDescent="0.25">
      <c r="B2357" s="432"/>
      <c r="C2357" s="109"/>
      <c r="D2357" s="108"/>
      <c r="E2357" s="109"/>
      <c r="F2357" s="109"/>
      <c r="G2357" s="109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</row>
    <row r="2358" spans="2:52" s="2" customFormat="1" x14ac:dyDescent="0.25">
      <c r="B2358" s="432"/>
      <c r="C2358" s="109"/>
      <c r="D2358" s="108"/>
      <c r="E2358" s="109"/>
      <c r="F2358" s="109"/>
      <c r="G2358" s="109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</row>
    <row r="2359" spans="2:52" s="2" customFormat="1" x14ac:dyDescent="0.25">
      <c r="B2359" s="432"/>
      <c r="C2359" s="109"/>
      <c r="D2359" s="108"/>
      <c r="E2359" s="109"/>
      <c r="F2359" s="109"/>
      <c r="G2359" s="109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</row>
    <row r="2360" spans="2:52" s="2" customFormat="1" x14ac:dyDescent="0.25">
      <c r="B2360" s="432"/>
      <c r="C2360" s="109"/>
      <c r="D2360" s="108"/>
      <c r="E2360" s="109"/>
      <c r="F2360" s="109"/>
      <c r="G2360" s="109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</row>
    <row r="2361" spans="2:52" s="2" customFormat="1" x14ac:dyDescent="0.25">
      <c r="B2361" s="432"/>
      <c r="C2361" s="109"/>
      <c r="D2361" s="108"/>
      <c r="E2361" s="109"/>
      <c r="F2361" s="109"/>
      <c r="G2361" s="109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</row>
    <row r="2362" spans="2:52" s="2" customFormat="1" x14ac:dyDescent="0.25">
      <c r="B2362" s="432"/>
      <c r="C2362" s="109"/>
      <c r="D2362" s="108"/>
      <c r="E2362" s="109"/>
      <c r="F2362" s="109"/>
      <c r="G2362" s="109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</row>
    <row r="2363" spans="2:52" s="2" customFormat="1" x14ac:dyDescent="0.25">
      <c r="B2363" s="432"/>
      <c r="C2363" s="109"/>
      <c r="D2363" s="108"/>
      <c r="E2363" s="109"/>
      <c r="F2363" s="109"/>
      <c r="G2363" s="109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</row>
    <row r="2364" spans="2:52" s="2" customFormat="1" x14ac:dyDescent="0.25">
      <c r="B2364" s="432"/>
      <c r="C2364" s="109"/>
      <c r="D2364" s="108"/>
      <c r="E2364" s="109"/>
      <c r="F2364" s="109"/>
      <c r="G2364" s="109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</row>
    <row r="2365" spans="2:52" s="2" customFormat="1" x14ac:dyDescent="0.25">
      <c r="B2365" s="432"/>
      <c r="C2365" s="109"/>
      <c r="D2365" s="108"/>
      <c r="E2365" s="109"/>
      <c r="F2365" s="109"/>
      <c r="G2365" s="109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</row>
    <row r="2366" spans="2:52" s="2" customFormat="1" x14ac:dyDescent="0.25">
      <c r="B2366" s="432"/>
      <c r="C2366" s="109"/>
      <c r="D2366" s="108"/>
      <c r="E2366" s="109"/>
      <c r="F2366" s="109"/>
      <c r="G2366" s="109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</row>
    <row r="2367" spans="2:52" s="2" customFormat="1" x14ac:dyDescent="0.25">
      <c r="B2367" s="432"/>
      <c r="C2367" s="109"/>
      <c r="D2367" s="108"/>
      <c r="E2367" s="109"/>
      <c r="F2367" s="109"/>
      <c r="G2367" s="109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</row>
    <row r="2368" spans="2:52" s="2" customFormat="1" x14ac:dyDescent="0.25">
      <c r="B2368" s="432"/>
      <c r="C2368" s="109"/>
      <c r="D2368" s="108"/>
      <c r="E2368" s="109"/>
      <c r="F2368" s="109"/>
      <c r="G2368" s="109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</row>
    <row r="2369" spans="2:52" s="2" customFormat="1" x14ac:dyDescent="0.25">
      <c r="B2369" s="432"/>
      <c r="C2369" s="109"/>
      <c r="D2369" s="108"/>
      <c r="E2369" s="109"/>
      <c r="F2369" s="109"/>
      <c r="G2369" s="109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</row>
    <row r="2370" spans="2:52" s="2" customFormat="1" x14ac:dyDescent="0.25">
      <c r="B2370" s="432"/>
      <c r="C2370" s="109"/>
      <c r="D2370" s="108"/>
      <c r="E2370" s="109"/>
      <c r="F2370" s="109"/>
      <c r="G2370" s="109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</row>
    <row r="2371" spans="2:52" s="2" customFormat="1" x14ac:dyDescent="0.25">
      <c r="B2371" s="432"/>
      <c r="C2371" s="109"/>
      <c r="D2371" s="108"/>
      <c r="E2371" s="109"/>
      <c r="F2371" s="109"/>
      <c r="G2371" s="109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</row>
    <row r="2372" spans="2:52" s="2" customFormat="1" x14ac:dyDescent="0.25">
      <c r="B2372" s="432"/>
      <c r="C2372" s="109"/>
      <c r="D2372" s="108"/>
      <c r="E2372" s="109"/>
      <c r="F2372" s="109"/>
      <c r="G2372" s="109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</row>
    <row r="2373" spans="2:52" s="2" customFormat="1" x14ac:dyDescent="0.25">
      <c r="B2373" s="432"/>
      <c r="C2373" s="109"/>
      <c r="D2373" s="108"/>
      <c r="E2373" s="109"/>
      <c r="F2373" s="109"/>
      <c r="G2373" s="109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</row>
    <row r="2374" spans="2:52" s="2" customFormat="1" x14ac:dyDescent="0.25">
      <c r="B2374" s="432"/>
      <c r="C2374" s="109"/>
      <c r="D2374" s="108"/>
      <c r="E2374" s="109"/>
      <c r="F2374" s="109"/>
      <c r="G2374" s="109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</row>
    <row r="2375" spans="2:52" s="2" customFormat="1" x14ac:dyDescent="0.25">
      <c r="B2375" s="432"/>
      <c r="C2375" s="109"/>
      <c r="D2375" s="108"/>
      <c r="E2375" s="109"/>
      <c r="F2375" s="109"/>
      <c r="G2375" s="109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</row>
    <row r="2376" spans="2:52" s="2" customFormat="1" x14ac:dyDescent="0.25">
      <c r="B2376" s="432"/>
      <c r="C2376" s="109"/>
      <c r="D2376" s="108"/>
      <c r="E2376" s="109"/>
      <c r="F2376" s="109"/>
      <c r="G2376" s="109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</row>
    <row r="2377" spans="2:52" s="2" customFormat="1" x14ac:dyDescent="0.25">
      <c r="B2377" s="432"/>
      <c r="C2377" s="109"/>
      <c r="D2377" s="108"/>
      <c r="E2377" s="109"/>
      <c r="F2377" s="109"/>
      <c r="G2377" s="109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</row>
    <row r="2378" spans="2:52" s="2" customFormat="1" x14ac:dyDescent="0.25">
      <c r="B2378" s="432"/>
      <c r="C2378" s="109"/>
      <c r="D2378" s="108"/>
      <c r="E2378" s="109"/>
      <c r="F2378" s="109"/>
      <c r="G2378" s="109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</row>
    <row r="2379" spans="2:52" s="2" customFormat="1" x14ac:dyDescent="0.25">
      <c r="B2379" s="432"/>
      <c r="C2379" s="109"/>
      <c r="D2379" s="108"/>
      <c r="E2379" s="109"/>
      <c r="F2379" s="109"/>
      <c r="G2379" s="109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</row>
    <row r="2380" spans="2:52" s="2" customFormat="1" x14ac:dyDescent="0.25">
      <c r="B2380" s="432"/>
      <c r="C2380" s="109"/>
      <c r="D2380" s="108"/>
      <c r="E2380" s="109"/>
      <c r="F2380" s="109"/>
      <c r="G2380" s="109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</row>
    <row r="2381" spans="2:52" s="2" customFormat="1" x14ac:dyDescent="0.25">
      <c r="B2381" s="432"/>
      <c r="C2381" s="109"/>
      <c r="D2381" s="108"/>
      <c r="E2381" s="109"/>
      <c r="F2381" s="109"/>
      <c r="G2381" s="109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</row>
    <row r="2382" spans="2:52" s="2" customFormat="1" x14ac:dyDescent="0.25">
      <c r="B2382" s="432"/>
      <c r="C2382" s="109"/>
      <c r="D2382" s="108"/>
      <c r="E2382" s="109"/>
      <c r="F2382" s="109"/>
      <c r="G2382" s="109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</row>
    <row r="2383" spans="2:52" s="2" customFormat="1" x14ac:dyDescent="0.25">
      <c r="B2383" s="432"/>
      <c r="C2383" s="109"/>
      <c r="D2383" s="108"/>
      <c r="E2383" s="109"/>
      <c r="F2383" s="109"/>
      <c r="G2383" s="109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</row>
    <row r="2384" spans="2:52" s="2" customFormat="1" x14ac:dyDescent="0.25">
      <c r="B2384" s="432"/>
      <c r="C2384" s="109"/>
      <c r="D2384" s="108"/>
      <c r="E2384" s="109"/>
      <c r="F2384" s="109"/>
      <c r="G2384" s="109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</row>
    <row r="2385" spans="2:52" s="2" customFormat="1" x14ac:dyDescent="0.25">
      <c r="B2385" s="432"/>
      <c r="C2385" s="109"/>
      <c r="D2385" s="108"/>
      <c r="E2385" s="109"/>
      <c r="F2385" s="109"/>
      <c r="G2385" s="109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</row>
    <row r="2386" spans="2:52" s="2" customFormat="1" x14ac:dyDescent="0.25">
      <c r="B2386" s="432"/>
      <c r="C2386" s="109"/>
      <c r="D2386" s="108"/>
      <c r="E2386" s="109"/>
      <c r="F2386" s="109"/>
      <c r="G2386" s="109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</row>
    <row r="2387" spans="2:52" s="2" customFormat="1" x14ac:dyDescent="0.25">
      <c r="B2387" s="432"/>
      <c r="C2387" s="109"/>
      <c r="D2387" s="108"/>
      <c r="E2387" s="109"/>
      <c r="F2387" s="109"/>
      <c r="G2387" s="109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</row>
    <row r="2388" spans="2:52" s="2" customFormat="1" x14ac:dyDescent="0.25">
      <c r="B2388" s="432"/>
      <c r="C2388" s="109"/>
      <c r="D2388" s="108"/>
      <c r="E2388" s="109"/>
      <c r="F2388" s="109"/>
      <c r="G2388" s="109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</row>
    <row r="2389" spans="2:52" s="2" customFormat="1" x14ac:dyDescent="0.25">
      <c r="B2389" s="432"/>
      <c r="C2389" s="109"/>
      <c r="D2389" s="108"/>
      <c r="E2389" s="109"/>
      <c r="F2389" s="109"/>
      <c r="G2389" s="109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</row>
    <row r="2390" spans="2:52" s="2" customFormat="1" x14ac:dyDescent="0.25">
      <c r="B2390" s="432"/>
      <c r="C2390" s="109"/>
      <c r="D2390" s="108"/>
      <c r="E2390" s="109"/>
      <c r="F2390" s="109"/>
      <c r="G2390" s="109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</row>
    <row r="2391" spans="2:52" s="2" customFormat="1" x14ac:dyDescent="0.25">
      <c r="B2391" s="432"/>
      <c r="C2391" s="109"/>
      <c r="D2391" s="108"/>
      <c r="E2391" s="109"/>
      <c r="F2391" s="109"/>
      <c r="G2391" s="109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</row>
    <row r="2392" spans="2:52" s="2" customFormat="1" x14ac:dyDescent="0.25">
      <c r="B2392" s="432"/>
      <c r="C2392" s="109"/>
      <c r="D2392" s="108"/>
      <c r="E2392" s="109"/>
      <c r="F2392" s="109"/>
      <c r="G2392" s="109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</row>
    <row r="2393" spans="2:52" s="2" customFormat="1" x14ac:dyDescent="0.25">
      <c r="B2393" s="432"/>
      <c r="C2393" s="109"/>
      <c r="D2393" s="108"/>
      <c r="E2393" s="109"/>
      <c r="F2393" s="109"/>
      <c r="G2393" s="109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</row>
    <row r="2394" spans="2:52" s="2" customFormat="1" x14ac:dyDescent="0.25">
      <c r="B2394" s="432"/>
      <c r="C2394" s="109"/>
      <c r="D2394" s="108"/>
      <c r="E2394" s="109"/>
      <c r="F2394" s="109"/>
      <c r="G2394" s="109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</row>
    <row r="2395" spans="2:52" s="2" customFormat="1" x14ac:dyDescent="0.25">
      <c r="B2395" s="432"/>
      <c r="C2395" s="109"/>
      <c r="D2395" s="108"/>
      <c r="E2395" s="109"/>
      <c r="F2395" s="109"/>
      <c r="G2395" s="109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</row>
    <row r="2396" spans="2:52" s="2" customFormat="1" x14ac:dyDescent="0.25">
      <c r="B2396" s="432"/>
      <c r="C2396" s="109"/>
      <c r="D2396" s="108"/>
      <c r="E2396" s="109"/>
      <c r="F2396" s="109"/>
      <c r="G2396" s="109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</row>
    <row r="2397" spans="2:52" s="2" customFormat="1" x14ac:dyDescent="0.25">
      <c r="B2397" s="432"/>
      <c r="C2397" s="109"/>
      <c r="D2397" s="108"/>
      <c r="E2397" s="109"/>
      <c r="F2397" s="109"/>
      <c r="G2397" s="109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</row>
    <row r="2398" spans="2:52" s="2" customFormat="1" x14ac:dyDescent="0.25">
      <c r="B2398" s="432"/>
      <c r="C2398" s="109"/>
      <c r="D2398" s="108"/>
      <c r="E2398" s="109"/>
      <c r="F2398" s="109"/>
      <c r="G2398" s="109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</row>
    <row r="2399" spans="2:52" s="2" customFormat="1" x14ac:dyDescent="0.25">
      <c r="B2399" s="432"/>
      <c r="C2399" s="109"/>
      <c r="D2399" s="108"/>
      <c r="E2399" s="109"/>
      <c r="F2399" s="109"/>
      <c r="G2399" s="109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</row>
    <row r="2400" spans="2:52" s="2" customFormat="1" x14ac:dyDescent="0.25">
      <c r="B2400" s="432"/>
      <c r="C2400" s="109"/>
      <c r="D2400" s="108"/>
      <c r="E2400" s="109"/>
      <c r="F2400" s="109"/>
      <c r="G2400" s="109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</row>
    <row r="2401" spans="2:52" s="2" customFormat="1" x14ac:dyDescent="0.25">
      <c r="B2401" s="432"/>
      <c r="C2401" s="109"/>
      <c r="D2401" s="108"/>
      <c r="E2401" s="109"/>
      <c r="F2401" s="109"/>
      <c r="G2401" s="109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</row>
    <row r="2402" spans="2:52" s="2" customFormat="1" x14ac:dyDescent="0.25">
      <c r="B2402" s="432"/>
      <c r="C2402" s="109"/>
      <c r="D2402" s="108"/>
      <c r="E2402" s="109"/>
      <c r="F2402" s="109"/>
      <c r="G2402" s="109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</row>
    <row r="2403" spans="2:52" s="2" customFormat="1" x14ac:dyDescent="0.25">
      <c r="B2403" s="432"/>
      <c r="C2403" s="109"/>
      <c r="D2403" s="108"/>
      <c r="E2403" s="109"/>
      <c r="F2403" s="109"/>
      <c r="G2403" s="109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</row>
    <row r="2404" spans="2:52" s="2" customFormat="1" x14ac:dyDescent="0.25">
      <c r="B2404" s="432"/>
      <c r="C2404" s="109"/>
      <c r="D2404" s="108"/>
      <c r="E2404" s="109"/>
      <c r="F2404" s="109"/>
      <c r="G2404" s="109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</row>
    <row r="2405" spans="2:52" s="2" customFormat="1" x14ac:dyDescent="0.25">
      <c r="B2405" s="432"/>
      <c r="C2405" s="109"/>
      <c r="D2405" s="108"/>
      <c r="E2405" s="109"/>
      <c r="F2405" s="109"/>
      <c r="G2405" s="109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</row>
    <row r="2406" spans="2:52" s="2" customFormat="1" x14ac:dyDescent="0.25">
      <c r="B2406" s="432"/>
      <c r="C2406" s="109"/>
      <c r="D2406" s="108"/>
      <c r="E2406" s="109"/>
      <c r="F2406" s="109"/>
      <c r="G2406" s="109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</row>
    <row r="2407" spans="2:52" s="2" customFormat="1" x14ac:dyDescent="0.25">
      <c r="B2407" s="432"/>
      <c r="C2407" s="109"/>
      <c r="D2407" s="108"/>
      <c r="E2407" s="109"/>
      <c r="F2407" s="109"/>
      <c r="G2407" s="109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</row>
    <row r="2408" spans="2:52" s="2" customFormat="1" x14ac:dyDescent="0.25">
      <c r="B2408" s="432"/>
      <c r="C2408" s="109"/>
      <c r="D2408" s="108"/>
      <c r="E2408" s="109"/>
      <c r="F2408" s="109"/>
      <c r="G2408" s="109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</row>
    <row r="2409" spans="2:52" s="2" customFormat="1" x14ac:dyDescent="0.25">
      <c r="B2409" s="432"/>
      <c r="C2409" s="109"/>
      <c r="D2409" s="108"/>
      <c r="E2409" s="109"/>
      <c r="F2409" s="109"/>
      <c r="G2409" s="109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</row>
    <row r="2410" spans="2:52" s="2" customFormat="1" x14ac:dyDescent="0.25">
      <c r="B2410" s="432"/>
      <c r="C2410" s="109"/>
      <c r="D2410" s="108"/>
      <c r="E2410" s="109"/>
      <c r="F2410" s="109"/>
      <c r="G2410" s="109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</row>
    <row r="2411" spans="2:52" s="2" customFormat="1" x14ac:dyDescent="0.25">
      <c r="B2411" s="432"/>
      <c r="C2411" s="109"/>
      <c r="D2411" s="108"/>
      <c r="E2411" s="109"/>
      <c r="F2411" s="109"/>
      <c r="G2411" s="109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</row>
    <row r="2412" spans="2:52" s="2" customFormat="1" x14ac:dyDescent="0.25">
      <c r="B2412" s="432"/>
      <c r="C2412" s="109"/>
      <c r="D2412" s="108"/>
      <c r="E2412" s="109"/>
      <c r="F2412" s="109"/>
      <c r="G2412" s="109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</row>
    <row r="2413" spans="2:52" s="2" customFormat="1" x14ac:dyDescent="0.25">
      <c r="B2413" s="432"/>
      <c r="C2413" s="109"/>
      <c r="D2413" s="108"/>
      <c r="E2413" s="109"/>
      <c r="F2413" s="109"/>
      <c r="G2413" s="109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</row>
    <row r="2414" spans="2:52" s="2" customFormat="1" x14ac:dyDescent="0.25">
      <c r="B2414" s="432"/>
      <c r="C2414" s="109"/>
      <c r="D2414" s="108"/>
      <c r="E2414" s="109"/>
      <c r="F2414" s="109"/>
      <c r="G2414" s="109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</row>
    <row r="2415" spans="2:52" s="2" customFormat="1" x14ac:dyDescent="0.25">
      <c r="B2415" s="432"/>
      <c r="C2415" s="109"/>
      <c r="D2415" s="108"/>
      <c r="E2415" s="109"/>
      <c r="F2415" s="109"/>
      <c r="G2415" s="109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</row>
    <row r="2416" spans="2:52" s="2" customFormat="1" x14ac:dyDescent="0.25">
      <c r="B2416" s="432"/>
      <c r="C2416" s="109"/>
      <c r="D2416" s="108"/>
      <c r="E2416" s="109"/>
      <c r="F2416" s="109"/>
      <c r="G2416" s="109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</row>
    <row r="2417" spans="2:52" s="2" customFormat="1" x14ac:dyDescent="0.25">
      <c r="B2417" s="432"/>
      <c r="C2417" s="109"/>
      <c r="D2417" s="108"/>
      <c r="E2417" s="109"/>
      <c r="F2417" s="109"/>
      <c r="G2417" s="109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</row>
    <row r="2418" spans="2:52" s="2" customFormat="1" x14ac:dyDescent="0.25">
      <c r="B2418" s="432"/>
      <c r="C2418" s="109"/>
      <c r="D2418" s="108"/>
      <c r="E2418" s="109"/>
      <c r="F2418" s="109"/>
      <c r="G2418" s="109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</row>
    <row r="2419" spans="2:52" s="2" customFormat="1" x14ac:dyDescent="0.25">
      <c r="B2419" s="432"/>
      <c r="C2419" s="109"/>
      <c r="D2419" s="108"/>
      <c r="E2419" s="109"/>
      <c r="F2419" s="109"/>
      <c r="G2419" s="109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</row>
    <row r="2420" spans="2:52" s="2" customFormat="1" x14ac:dyDescent="0.25">
      <c r="B2420" s="432"/>
      <c r="C2420" s="109"/>
      <c r="D2420" s="108"/>
      <c r="E2420" s="109"/>
      <c r="F2420" s="109"/>
      <c r="G2420" s="109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</row>
    <row r="2421" spans="2:52" s="2" customFormat="1" x14ac:dyDescent="0.25">
      <c r="B2421" s="432"/>
      <c r="C2421" s="109"/>
      <c r="D2421" s="108"/>
      <c r="E2421" s="109"/>
      <c r="F2421" s="109"/>
      <c r="G2421" s="109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</row>
    <row r="2422" spans="2:52" s="2" customFormat="1" x14ac:dyDescent="0.25">
      <c r="B2422" s="432"/>
      <c r="C2422" s="109"/>
      <c r="D2422" s="108"/>
      <c r="E2422" s="109"/>
      <c r="F2422" s="109"/>
      <c r="G2422" s="109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</row>
    <row r="2423" spans="2:52" s="2" customFormat="1" x14ac:dyDescent="0.25">
      <c r="B2423" s="432"/>
      <c r="C2423" s="109"/>
      <c r="D2423" s="108"/>
      <c r="E2423" s="109"/>
      <c r="F2423" s="109"/>
      <c r="G2423" s="109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</row>
    <row r="2424" spans="2:52" s="2" customFormat="1" x14ac:dyDescent="0.25">
      <c r="B2424" s="432"/>
      <c r="C2424" s="109"/>
      <c r="D2424" s="108"/>
      <c r="E2424" s="109"/>
      <c r="F2424" s="109"/>
      <c r="G2424" s="109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</row>
    <row r="2425" spans="2:52" s="2" customFormat="1" x14ac:dyDescent="0.25">
      <c r="B2425" s="432"/>
      <c r="C2425" s="109"/>
      <c r="D2425" s="108"/>
      <c r="E2425" s="109"/>
      <c r="F2425" s="109"/>
      <c r="G2425" s="109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</row>
    <row r="2426" spans="2:52" s="2" customFormat="1" x14ac:dyDescent="0.25">
      <c r="B2426" s="432"/>
      <c r="C2426" s="109"/>
      <c r="D2426" s="108"/>
      <c r="E2426" s="109"/>
      <c r="F2426" s="109"/>
      <c r="G2426" s="109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</row>
    <row r="2427" spans="2:52" s="2" customFormat="1" x14ac:dyDescent="0.25">
      <c r="B2427" s="432"/>
      <c r="C2427" s="109"/>
      <c r="D2427" s="108"/>
      <c r="E2427" s="109"/>
      <c r="F2427" s="109"/>
      <c r="G2427" s="109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</row>
    <row r="2428" spans="2:52" s="2" customFormat="1" x14ac:dyDescent="0.25">
      <c r="B2428" s="432"/>
      <c r="C2428" s="109"/>
      <c r="D2428" s="108"/>
      <c r="E2428" s="109"/>
      <c r="F2428" s="109"/>
      <c r="G2428" s="109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</row>
    <row r="2429" spans="2:52" s="2" customFormat="1" x14ac:dyDescent="0.25">
      <c r="B2429" s="432"/>
      <c r="C2429" s="109"/>
      <c r="D2429" s="108"/>
      <c r="E2429" s="109"/>
      <c r="F2429" s="109"/>
      <c r="G2429" s="109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</row>
    <row r="2430" spans="2:52" s="2" customFormat="1" x14ac:dyDescent="0.25">
      <c r="B2430" s="432"/>
      <c r="C2430" s="109"/>
      <c r="D2430" s="108"/>
      <c r="E2430" s="109"/>
      <c r="F2430" s="109"/>
      <c r="G2430" s="109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</row>
    <row r="2431" spans="2:52" s="2" customFormat="1" x14ac:dyDescent="0.25">
      <c r="B2431" s="432"/>
      <c r="C2431" s="109"/>
      <c r="D2431" s="108"/>
      <c r="E2431" s="109"/>
      <c r="F2431" s="109"/>
      <c r="G2431" s="109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</row>
    <row r="2432" spans="2:52" s="2" customFormat="1" x14ac:dyDescent="0.25">
      <c r="B2432" s="432"/>
      <c r="C2432" s="109"/>
      <c r="D2432" s="108"/>
      <c r="E2432" s="109"/>
      <c r="F2432" s="109"/>
      <c r="G2432" s="109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</row>
    <row r="2433" spans="2:52" s="2" customFormat="1" x14ac:dyDescent="0.25">
      <c r="B2433" s="432"/>
      <c r="C2433" s="109"/>
      <c r="D2433" s="108"/>
      <c r="E2433" s="109"/>
      <c r="F2433" s="109"/>
      <c r="G2433" s="109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</row>
    <row r="2434" spans="2:52" s="2" customFormat="1" x14ac:dyDescent="0.25">
      <c r="B2434" s="432"/>
      <c r="C2434" s="109"/>
      <c r="D2434" s="108"/>
      <c r="E2434" s="109"/>
      <c r="F2434" s="109"/>
      <c r="G2434" s="109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</row>
    <row r="2435" spans="2:52" s="2" customFormat="1" x14ac:dyDescent="0.25">
      <c r="B2435" s="432"/>
      <c r="C2435" s="109"/>
      <c r="D2435" s="108"/>
      <c r="E2435" s="109"/>
      <c r="F2435" s="109"/>
      <c r="G2435" s="109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</row>
    <row r="2436" spans="2:52" s="2" customFormat="1" x14ac:dyDescent="0.25">
      <c r="B2436" s="432"/>
      <c r="C2436" s="109"/>
      <c r="D2436" s="108"/>
      <c r="E2436" s="109"/>
      <c r="F2436" s="109"/>
      <c r="G2436" s="109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</row>
    <row r="2437" spans="2:52" s="2" customFormat="1" x14ac:dyDescent="0.25">
      <c r="B2437" s="432"/>
      <c r="C2437" s="109"/>
      <c r="D2437" s="108"/>
      <c r="E2437" s="109"/>
      <c r="F2437" s="109"/>
      <c r="G2437" s="109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</row>
    <row r="2438" spans="2:52" s="2" customFormat="1" x14ac:dyDescent="0.25">
      <c r="B2438" s="432"/>
      <c r="C2438" s="109"/>
      <c r="D2438" s="108"/>
      <c r="E2438" s="109"/>
      <c r="F2438" s="109"/>
      <c r="G2438" s="109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</row>
    <row r="2439" spans="2:52" s="2" customFormat="1" x14ac:dyDescent="0.25">
      <c r="B2439" s="432"/>
      <c r="C2439" s="109"/>
      <c r="D2439" s="108"/>
      <c r="E2439" s="109"/>
      <c r="F2439" s="109"/>
      <c r="G2439" s="109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</row>
    <row r="2440" spans="2:52" s="2" customFormat="1" x14ac:dyDescent="0.25">
      <c r="B2440" s="432"/>
      <c r="C2440" s="109"/>
      <c r="D2440" s="108"/>
      <c r="E2440" s="109"/>
      <c r="F2440" s="109"/>
      <c r="G2440" s="109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</row>
    <row r="2441" spans="2:52" s="2" customFormat="1" x14ac:dyDescent="0.25">
      <c r="B2441" s="432"/>
      <c r="C2441" s="109"/>
      <c r="D2441" s="108"/>
      <c r="E2441" s="109"/>
      <c r="F2441" s="109"/>
      <c r="G2441" s="109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</row>
    <row r="2442" spans="2:52" s="2" customFormat="1" x14ac:dyDescent="0.25">
      <c r="B2442" s="432"/>
      <c r="C2442" s="109"/>
      <c r="D2442" s="108"/>
      <c r="E2442" s="109"/>
      <c r="F2442" s="109"/>
      <c r="G2442" s="109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</row>
    <row r="2443" spans="2:52" s="2" customFormat="1" x14ac:dyDescent="0.25">
      <c r="B2443" s="432"/>
      <c r="C2443" s="109"/>
      <c r="D2443" s="108"/>
      <c r="E2443" s="109"/>
      <c r="F2443" s="109"/>
      <c r="G2443" s="109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</row>
    <row r="2444" spans="2:52" s="2" customFormat="1" x14ac:dyDescent="0.25">
      <c r="B2444" s="432"/>
      <c r="C2444" s="109"/>
      <c r="D2444" s="108"/>
      <c r="E2444" s="109"/>
      <c r="F2444" s="109"/>
      <c r="G2444" s="109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</row>
    <row r="2445" spans="2:52" s="2" customFormat="1" x14ac:dyDescent="0.25">
      <c r="B2445" s="432"/>
      <c r="C2445" s="109"/>
      <c r="D2445" s="108"/>
      <c r="E2445" s="109"/>
      <c r="F2445" s="109"/>
      <c r="G2445" s="109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</row>
    <row r="2446" spans="2:52" s="2" customFormat="1" x14ac:dyDescent="0.25">
      <c r="B2446" s="432"/>
      <c r="C2446" s="109"/>
      <c r="D2446" s="108"/>
      <c r="E2446" s="109"/>
      <c r="F2446" s="109"/>
      <c r="G2446" s="109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</row>
    <row r="2447" spans="2:52" s="2" customFormat="1" x14ac:dyDescent="0.25">
      <c r="B2447" s="432"/>
      <c r="C2447" s="109"/>
      <c r="D2447" s="108"/>
      <c r="E2447" s="109"/>
      <c r="F2447" s="109"/>
      <c r="G2447" s="109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</row>
    <row r="2448" spans="2:52" s="2" customFormat="1" x14ac:dyDescent="0.25">
      <c r="B2448" s="432"/>
      <c r="C2448" s="109"/>
      <c r="D2448" s="108"/>
      <c r="E2448" s="109"/>
      <c r="F2448" s="109"/>
      <c r="G2448" s="109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</row>
    <row r="2449" spans="2:52" s="2" customFormat="1" x14ac:dyDescent="0.25">
      <c r="B2449" s="432"/>
      <c r="C2449" s="109"/>
      <c r="D2449" s="108"/>
      <c r="E2449" s="109"/>
      <c r="F2449" s="109"/>
      <c r="G2449" s="109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</row>
    <row r="2450" spans="2:52" s="2" customFormat="1" x14ac:dyDescent="0.25">
      <c r="B2450" s="432"/>
      <c r="C2450" s="109"/>
      <c r="D2450" s="108"/>
      <c r="E2450" s="109"/>
      <c r="F2450" s="109"/>
      <c r="G2450" s="109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</row>
    <row r="2451" spans="2:52" s="2" customFormat="1" x14ac:dyDescent="0.25">
      <c r="B2451" s="432"/>
      <c r="C2451" s="109"/>
      <c r="D2451" s="108"/>
      <c r="E2451" s="109"/>
      <c r="F2451" s="109"/>
      <c r="G2451" s="109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</row>
    <row r="2452" spans="2:52" s="2" customFormat="1" x14ac:dyDescent="0.25">
      <c r="B2452" s="432"/>
      <c r="C2452" s="109"/>
      <c r="D2452" s="108"/>
      <c r="E2452" s="109"/>
      <c r="F2452" s="109"/>
      <c r="G2452" s="109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</row>
    <row r="2453" spans="2:52" s="2" customFormat="1" x14ac:dyDescent="0.25">
      <c r="B2453" s="432"/>
      <c r="C2453" s="109"/>
      <c r="D2453" s="108"/>
      <c r="E2453" s="109"/>
      <c r="F2453" s="109"/>
      <c r="G2453" s="109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</row>
    <row r="2454" spans="2:52" s="2" customFormat="1" x14ac:dyDescent="0.25">
      <c r="B2454" s="432"/>
      <c r="C2454" s="109"/>
      <c r="D2454" s="108"/>
      <c r="E2454" s="109"/>
      <c r="F2454" s="109"/>
      <c r="G2454" s="109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</row>
    <row r="2455" spans="2:52" s="2" customFormat="1" x14ac:dyDescent="0.25">
      <c r="B2455" s="432"/>
      <c r="C2455" s="109"/>
      <c r="D2455" s="108"/>
      <c r="E2455" s="109"/>
      <c r="F2455" s="109"/>
      <c r="G2455" s="109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</row>
    <row r="2456" spans="2:52" s="2" customFormat="1" x14ac:dyDescent="0.25">
      <c r="B2456" s="432"/>
      <c r="C2456" s="109"/>
      <c r="D2456" s="108"/>
      <c r="E2456" s="109"/>
      <c r="F2456" s="109"/>
      <c r="G2456" s="109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</row>
    <row r="2457" spans="2:52" s="2" customFormat="1" x14ac:dyDescent="0.25">
      <c r="B2457" s="432"/>
      <c r="C2457" s="109"/>
      <c r="D2457" s="108"/>
      <c r="E2457" s="109"/>
      <c r="F2457" s="109"/>
      <c r="G2457" s="109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</row>
    <row r="2458" spans="2:52" s="2" customFormat="1" x14ac:dyDescent="0.25">
      <c r="B2458" s="432"/>
      <c r="C2458" s="109"/>
      <c r="D2458" s="108"/>
      <c r="E2458" s="109"/>
      <c r="F2458" s="109"/>
      <c r="G2458" s="109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</row>
    <row r="2459" spans="2:52" s="2" customFormat="1" x14ac:dyDescent="0.25">
      <c r="B2459" s="432"/>
      <c r="C2459" s="109"/>
      <c r="D2459" s="108"/>
      <c r="E2459" s="109"/>
      <c r="F2459" s="109"/>
      <c r="G2459" s="109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</row>
    <row r="2460" spans="2:52" s="2" customFormat="1" x14ac:dyDescent="0.25">
      <c r="B2460" s="432"/>
      <c r="C2460" s="109"/>
      <c r="D2460" s="108"/>
      <c r="E2460" s="109"/>
      <c r="F2460" s="109"/>
      <c r="G2460" s="109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</row>
    <row r="2461" spans="2:52" s="2" customFormat="1" x14ac:dyDescent="0.25">
      <c r="B2461" s="432"/>
      <c r="C2461" s="109"/>
      <c r="D2461" s="108"/>
      <c r="E2461" s="109"/>
      <c r="F2461" s="109"/>
      <c r="G2461" s="109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</row>
    <row r="2462" spans="2:52" s="2" customFormat="1" x14ac:dyDescent="0.25">
      <c r="B2462" s="432"/>
      <c r="C2462" s="109"/>
      <c r="D2462" s="108"/>
      <c r="E2462" s="109"/>
      <c r="F2462" s="109"/>
      <c r="G2462" s="109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</row>
    <row r="2463" spans="2:52" s="2" customFormat="1" x14ac:dyDescent="0.25">
      <c r="B2463" s="432"/>
      <c r="C2463" s="109"/>
      <c r="D2463" s="108"/>
      <c r="E2463" s="109"/>
      <c r="F2463" s="109"/>
      <c r="G2463" s="109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</row>
    <row r="2464" spans="2:52" s="2" customFormat="1" x14ac:dyDescent="0.25">
      <c r="B2464" s="432"/>
      <c r="C2464" s="109"/>
      <c r="D2464" s="108"/>
      <c r="E2464" s="109"/>
      <c r="F2464" s="109"/>
      <c r="G2464" s="109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</row>
    <row r="2465" spans="2:52" s="2" customFormat="1" x14ac:dyDescent="0.25">
      <c r="B2465" s="432"/>
      <c r="C2465" s="109"/>
      <c r="D2465" s="108"/>
      <c r="E2465" s="109"/>
      <c r="F2465" s="109"/>
      <c r="G2465" s="109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</row>
    <row r="2466" spans="2:52" s="2" customFormat="1" x14ac:dyDescent="0.25">
      <c r="B2466" s="432"/>
      <c r="C2466" s="109"/>
      <c r="D2466" s="108"/>
      <c r="E2466" s="109"/>
      <c r="F2466" s="109"/>
      <c r="G2466" s="109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</row>
    <row r="2467" spans="2:52" s="2" customFormat="1" x14ac:dyDescent="0.25">
      <c r="B2467" s="432"/>
      <c r="C2467" s="109"/>
      <c r="D2467" s="108"/>
      <c r="E2467" s="109"/>
      <c r="F2467" s="109"/>
      <c r="G2467" s="109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</row>
    <row r="2468" spans="2:52" s="2" customFormat="1" x14ac:dyDescent="0.25">
      <c r="B2468" s="432"/>
      <c r="C2468" s="109"/>
      <c r="D2468" s="108"/>
      <c r="E2468" s="109"/>
      <c r="F2468" s="109"/>
      <c r="G2468" s="109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</row>
    <row r="2469" spans="2:52" s="2" customFormat="1" x14ac:dyDescent="0.25">
      <c r="B2469" s="432"/>
      <c r="C2469" s="109"/>
      <c r="D2469" s="108"/>
      <c r="E2469" s="109"/>
      <c r="F2469" s="109"/>
      <c r="G2469" s="109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</row>
    <row r="2470" spans="2:52" s="2" customFormat="1" x14ac:dyDescent="0.25">
      <c r="B2470" s="432"/>
      <c r="C2470" s="109"/>
      <c r="D2470" s="108"/>
      <c r="E2470" s="109"/>
      <c r="F2470" s="109"/>
      <c r="G2470" s="109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</row>
    <row r="2471" spans="2:52" s="2" customFormat="1" x14ac:dyDescent="0.25">
      <c r="B2471" s="432"/>
      <c r="C2471" s="109"/>
      <c r="D2471" s="108"/>
      <c r="E2471" s="109"/>
      <c r="F2471" s="109"/>
      <c r="G2471" s="109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</row>
    <row r="2472" spans="2:52" s="2" customFormat="1" x14ac:dyDescent="0.25">
      <c r="B2472" s="432"/>
      <c r="C2472" s="109"/>
      <c r="D2472" s="108"/>
      <c r="E2472" s="109"/>
      <c r="F2472" s="109"/>
      <c r="G2472" s="109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</row>
    <row r="2473" spans="2:52" s="2" customFormat="1" x14ac:dyDescent="0.25">
      <c r="B2473" s="432"/>
      <c r="C2473" s="109"/>
      <c r="D2473" s="108"/>
      <c r="E2473" s="109"/>
      <c r="F2473" s="109"/>
      <c r="G2473" s="109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</row>
    <row r="2474" spans="2:52" s="2" customFormat="1" x14ac:dyDescent="0.25">
      <c r="B2474" s="432"/>
      <c r="C2474" s="109"/>
      <c r="D2474" s="108"/>
      <c r="E2474" s="109"/>
      <c r="F2474" s="109"/>
      <c r="G2474" s="109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</row>
    <row r="2475" spans="2:52" s="2" customFormat="1" x14ac:dyDescent="0.25">
      <c r="B2475" s="432"/>
      <c r="C2475" s="109"/>
      <c r="D2475" s="108"/>
      <c r="E2475" s="109"/>
      <c r="F2475" s="109"/>
      <c r="G2475" s="109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</row>
    <row r="2476" spans="2:52" s="2" customFormat="1" x14ac:dyDescent="0.25">
      <c r="B2476" s="432"/>
      <c r="C2476" s="109"/>
      <c r="D2476" s="108"/>
      <c r="E2476" s="109"/>
      <c r="F2476" s="109"/>
      <c r="G2476" s="109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</row>
    <row r="2477" spans="2:52" s="2" customFormat="1" x14ac:dyDescent="0.25">
      <c r="B2477" s="432"/>
      <c r="C2477" s="109"/>
      <c r="D2477" s="108"/>
      <c r="E2477" s="109"/>
      <c r="F2477" s="109"/>
      <c r="G2477" s="109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</row>
    <row r="2478" spans="2:52" s="2" customFormat="1" x14ac:dyDescent="0.25">
      <c r="B2478" s="432"/>
      <c r="C2478" s="109"/>
      <c r="D2478" s="108"/>
      <c r="E2478" s="109"/>
      <c r="F2478" s="109"/>
      <c r="G2478" s="109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</row>
    <row r="2479" spans="2:52" s="2" customFormat="1" x14ac:dyDescent="0.25">
      <c r="B2479" s="432"/>
      <c r="C2479" s="109"/>
      <c r="D2479" s="108"/>
      <c r="E2479" s="109"/>
      <c r="F2479" s="109"/>
      <c r="G2479" s="109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</row>
    <row r="2480" spans="2:52" s="2" customFormat="1" x14ac:dyDescent="0.25">
      <c r="B2480" s="432"/>
      <c r="C2480" s="109"/>
      <c r="D2480" s="108"/>
      <c r="E2480" s="109"/>
      <c r="F2480" s="109"/>
      <c r="G2480" s="109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</row>
    <row r="2481" spans="2:52" s="2" customFormat="1" x14ac:dyDescent="0.25">
      <c r="B2481" s="432"/>
      <c r="C2481" s="109"/>
      <c r="D2481" s="108"/>
      <c r="E2481" s="109"/>
      <c r="F2481" s="109"/>
      <c r="G2481" s="109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</row>
    <row r="2482" spans="2:52" s="2" customFormat="1" x14ac:dyDescent="0.25">
      <c r="B2482" s="432"/>
      <c r="C2482" s="109"/>
      <c r="D2482" s="108"/>
      <c r="E2482" s="109"/>
      <c r="F2482" s="109"/>
      <c r="G2482" s="109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</row>
    <row r="2483" spans="2:52" s="2" customFormat="1" x14ac:dyDescent="0.25">
      <c r="B2483" s="432"/>
      <c r="C2483" s="109"/>
      <c r="D2483" s="108"/>
      <c r="E2483" s="109"/>
      <c r="F2483" s="109"/>
      <c r="G2483" s="109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</row>
    <row r="2484" spans="2:52" s="2" customFormat="1" x14ac:dyDescent="0.25">
      <c r="B2484" s="432"/>
      <c r="C2484" s="109"/>
      <c r="D2484" s="108"/>
      <c r="E2484" s="109"/>
      <c r="F2484" s="109"/>
      <c r="G2484" s="109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</row>
    <row r="2485" spans="2:52" s="2" customFormat="1" x14ac:dyDescent="0.25">
      <c r="B2485" s="432"/>
      <c r="C2485" s="109"/>
      <c r="D2485" s="108"/>
      <c r="E2485" s="109"/>
      <c r="F2485" s="109"/>
      <c r="G2485" s="109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</row>
    <row r="2486" spans="2:52" s="2" customFormat="1" x14ac:dyDescent="0.25">
      <c r="B2486" s="432"/>
      <c r="C2486" s="109"/>
      <c r="D2486" s="108"/>
      <c r="E2486" s="109"/>
      <c r="F2486" s="109"/>
      <c r="G2486" s="109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</row>
    <row r="2487" spans="2:52" s="2" customFormat="1" x14ac:dyDescent="0.25">
      <c r="B2487" s="432"/>
      <c r="C2487" s="109"/>
      <c r="D2487" s="108"/>
      <c r="E2487" s="109"/>
      <c r="F2487" s="109"/>
      <c r="G2487" s="109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</row>
    <row r="2488" spans="2:52" s="2" customFormat="1" x14ac:dyDescent="0.25">
      <c r="B2488" s="432"/>
      <c r="C2488" s="109"/>
      <c r="D2488" s="108"/>
      <c r="E2488" s="109"/>
      <c r="F2488" s="109"/>
      <c r="G2488" s="109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</row>
    <row r="2489" spans="2:52" s="2" customFormat="1" x14ac:dyDescent="0.25">
      <c r="B2489" s="432"/>
      <c r="C2489" s="109"/>
      <c r="D2489" s="108"/>
      <c r="E2489" s="109"/>
      <c r="F2489" s="109"/>
      <c r="G2489" s="109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</row>
    <row r="2490" spans="2:52" s="2" customFormat="1" x14ac:dyDescent="0.25">
      <c r="B2490" s="432"/>
      <c r="C2490" s="109"/>
      <c r="D2490" s="108"/>
      <c r="E2490" s="109"/>
      <c r="F2490" s="109"/>
      <c r="G2490" s="109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</row>
    <row r="2491" spans="2:52" s="2" customFormat="1" x14ac:dyDescent="0.25">
      <c r="B2491" s="432"/>
      <c r="C2491" s="109"/>
      <c r="D2491" s="108"/>
      <c r="E2491" s="109"/>
      <c r="F2491" s="109"/>
      <c r="G2491" s="109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</row>
    <row r="2492" spans="2:52" s="2" customFormat="1" x14ac:dyDescent="0.25">
      <c r="B2492" s="432"/>
      <c r="C2492" s="109"/>
      <c r="D2492" s="108"/>
      <c r="E2492" s="109"/>
      <c r="F2492" s="109"/>
      <c r="G2492" s="109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</row>
    <row r="2493" spans="2:52" s="2" customFormat="1" x14ac:dyDescent="0.25">
      <c r="B2493" s="432"/>
      <c r="C2493" s="109"/>
      <c r="D2493" s="108"/>
      <c r="E2493" s="109"/>
      <c r="F2493" s="109"/>
      <c r="G2493" s="109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</row>
    <row r="2494" spans="2:52" s="2" customFormat="1" x14ac:dyDescent="0.25">
      <c r="B2494" s="432"/>
      <c r="C2494" s="109"/>
      <c r="D2494" s="108"/>
      <c r="E2494" s="109"/>
      <c r="F2494" s="109"/>
      <c r="G2494" s="109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</row>
    <row r="2495" spans="2:52" s="2" customFormat="1" x14ac:dyDescent="0.25">
      <c r="B2495" s="432"/>
      <c r="C2495" s="109"/>
      <c r="D2495" s="108"/>
      <c r="E2495" s="109"/>
      <c r="F2495" s="109"/>
      <c r="G2495" s="109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</row>
    <row r="2496" spans="2:52" s="2" customFormat="1" x14ac:dyDescent="0.25">
      <c r="B2496" s="432"/>
      <c r="C2496" s="109"/>
      <c r="D2496" s="108"/>
      <c r="E2496" s="109"/>
      <c r="F2496" s="109"/>
      <c r="G2496" s="109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</row>
    <row r="2497" spans="2:52" s="2" customFormat="1" x14ac:dyDescent="0.25">
      <c r="B2497" s="432"/>
      <c r="C2497" s="109"/>
      <c r="D2497" s="108"/>
      <c r="E2497" s="109"/>
      <c r="F2497" s="109"/>
      <c r="G2497" s="109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</row>
    <row r="2498" spans="2:52" s="2" customFormat="1" x14ac:dyDescent="0.25">
      <c r="B2498" s="432"/>
      <c r="C2498" s="109"/>
      <c r="D2498" s="108"/>
      <c r="E2498" s="109"/>
      <c r="F2498" s="109"/>
      <c r="G2498" s="109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</row>
    <row r="2499" spans="2:52" s="2" customFormat="1" x14ac:dyDescent="0.25">
      <c r="B2499" s="432"/>
      <c r="C2499" s="109"/>
      <c r="D2499" s="108"/>
      <c r="E2499" s="109"/>
      <c r="F2499" s="109"/>
      <c r="G2499" s="109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</row>
    <row r="2500" spans="2:52" s="2" customFormat="1" x14ac:dyDescent="0.25">
      <c r="B2500" s="432"/>
      <c r="C2500" s="109"/>
      <c r="D2500" s="108"/>
      <c r="E2500" s="109"/>
      <c r="F2500" s="109"/>
      <c r="G2500" s="109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</row>
    <row r="2501" spans="2:52" s="2" customFormat="1" x14ac:dyDescent="0.25">
      <c r="B2501" s="432"/>
      <c r="C2501" s="109"/>
      <c r="D2501" s="108"/>
      <c r="E2501" s="109"/>
      <c r="F2501" s="109"/>
      <c r="G2501" s="109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</row>
    <row r="2502" spans="2:52" s="2" customFormat="1" x14ac:dyDescent="0.25">
      <c r="B2502" s="432"/>
      <c r="C2502" s="109"/>
      <c r="D2502" s="108"/>
      <c r="E2502" s="109"/>
      <c r="F2502" s="109"/>
      <c r="G2502" s="109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</row>
    <row r="2503" spans="2:52" s="2" customFormat="1" x14ac:dyDescent="0.25">
      <c r="B2503" s="432"/>
      <c r="C2503" s="109"/>
      <c r="D2503" s="108"/>
      <c r="E2503" s="109"/>
      <c r="F2503" s="109"/>
      <c r="G2503" s="109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</row>
    <row r="2504" spans="2:52" s="2" customFormat="1" x14ac:dyDescent="0.25">
      <c r="B2504" s="432"/>
      <c r="C2504" s="109"/>
      <c r="D2504" s="108"/>
      <c r="E2504" s="109"/>
      <c r="F2504" s="109"/>
      <c r="G2504" s="109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</row>
    <row r="2505" spans="2:52" s="2" customFormat="1" x14ac:dyDescent="0.25">
      <c r="B2505" s="432"/>
      <c r="C2505" s="109"/>
      <c r="D2505" s="108"/>
      <c r="E2505" s="109"/>
      <c r="F2505" s="109"/>
      <c r="G2505" s="109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</row>
    <row r="2506" spans="2:52" s="2" customFormat="1" x14ac:dyDescent="0.25">
      <c r="B2506" s="432"/>
      <c r="C2506" s="109"/>
      <c r="D2506" s="108"/>
      <c r="E2506" s="109"/>
      <c r="F2506" s="109"/>
      <c r="G2506" s="109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</row>
    <row r="2507" spans="2:52" s="2" customFormat="1" x14ac:dyDescent="0.25">
      <c r="B2507" s="432"/>
      <c r="C2507" s="109"/>
      <c r="D2507" s="108"/>
      <c r="E2507" s="109"/>
      <c r="F2507" s="109"/>
      <c r="G2507" s="109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</row>
    <row r="2508" spans="2:52" s="2" customFormat="1" x14ac:dyDescent="0.25">
      <c r="B2508" s="432"/>
      <c r="C2508" s="109"/>
      <c r="D2508" s="108"/>
      <c r="E2508" s="109"/>
      <c r="F2508" s="109"/>
      <c r="G2508" s="109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</row>
    <row r="2509" spans="2:52" s="2" customFormat="1" x14ac:dyDescent="0.25">
      <c r="B2509" s="432"/>
      <c r="C2509" s="109"/>
      <c r="D2509" s="108"/>
      <c r="E2509" s="109"/>
      <c r="F2509" s="109"/>
      <c r="G2509" s="109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</row>
    <row r="2510" spans="2:52" s="2" customFormat="1" x14ac:dyDescent="0.25">
      <c r="B2510" s="432"/>
      <c r="C2510" s="109"/>
      <c r="D2510" s="108"/>
      <c r="E2510" s="109"/>
      <c r="F2510" s="109"/>
      <c r="G2510" s="109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</row>
    <row r="2511" spans="2:52" s="2" customFormat="1" x14ac:dyDescent="0.25">
      <c r="B2511" s="432"/>
      <c r="C2511" s="109"/>
      <c r="D2511" s="108"/>
      <c r="E2511" s="109"/>
      <c r="F2511" s="109"/>
      <c r="G2511" s="109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</row>
    <row r="2512" spans="2:52" s="2" customFormat="1" x14ac:dyDescent="0.25">
      <c r="B2512" s="432"/>
      <c r="C2512" s="109"/>
      <c r="D2512" s="108"/>
      <c r="E2512" s="109"/>
      <c r="F2512" s="109"/>
      <c r="G2512" s="109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</row>
    <row r="2513" spans="2:52" s="2" customFormat="1" x14ac:dyDescent="0.25">
      <c r="B2513" s="432"/>
      <c r="C2513" s="109"/>
      <c r="D2513" s="108"/>
      <c r="E2513" s="109"/>
      <c r="F2513" s="109"/>
      <c r="G2513" s="109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</row>
    <row r="2514" spans="2:52" s="2" customFormat="1" x14ac:dyDescent="0.25">
      <c r="B2514" s="432"/>
      <c r="C2514" s="109"/>
      <c r="D2514" s="108"/>
      <c r="E2514" s="109"/>
      <c r="F2514" s="109"/>
      <c r="G2514" s="109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</row>
    <row r="2515" spans="2:52" s="2" customFormat="1" x14ac:dyDescent="0.25">
      <c r="B2515" s="432"/>
      <c r="C2515" s="109"/>
      <c r="D2515" s="108"/>
      <c r="E2515" s="109"/>
      <c r="F2515" s="109"/>
      <c r="G2515" s="109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</row>
    <row r="2516" spans="2:52" s="2" customFormat="1" x14ac:dyDescent="0.25">
      <c r="B2516" s="432"/>
      <c r="C2516" s="109"/>
      <c r="D2516" s="108"/>
      <c r="E2516" s="109"/>
      <c r="F2516" s="109"/>
      <c r="G2516" s="109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</row>
    <row r="2517" spans="2:52" s="2" customFormat="1" x14ac:dyDescent="0.25">
      <c r="B2517" s="432"/>
      <c r="C2517" s="109"/>
      <c r="D2517" s="108"/>
      <c r="E2517" s="109"/>
      <c r="F2517" s="109"/>
      <c r="G2517" s="109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</row>
    <row r="2518" spans="2:52" s="2" customFormat="1" x14ac:dyDescent="0.25">
      <c r="B2518" s="432"/>
      <c r="C2518" s="109"/>
      <c r="D2518" s="108"/>
      <c r="E2518" s="109"/>
      <c r="F2518" s="109"/>
      <c r="G2518" s="109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</row>
    <row r="2519" spans="2:52" s="2" customFormat="1" x14ac:dyDescent="0.25">
      <c r="B2519" s="432"/>
      <c r="C2519" s="109"/>
      <c r="D2519" s="108"/>
      <c r="E2519" s="109"/>
      <c r="F2519" s="109"/>
      <c r="G2519" s="109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</row>
    <row r="2520" spans="2:52" s="2" customFormat="1" x14ac:dyDescent="0.25">
      <c r="B2520" s="432"/>
      <c r="C2520" s="109"/>
      <c r="D2520" s="108"/>
      <c r="E2520" s="109"/>
      <c r="F2520" s="109"/>
      <c r="G2520" s="109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</row>
    <row r="2521" spans="2:52" s="2" customFormat="1" x14ac:dyDescent="0.25">
      <c r="B2521" s="432"/>
      <c r="C2521" s="109"/>
      <c r="D2521" s="108"/>
      <c r="E2521" s="109"/>
      <c r="F2521" s="109"/>
      <c r="G2521" s="109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</row>
    <row r="2522" spans="2:52" s="2" customFormat="1" x14ac:dyDescent="0.25">
      <c r="B2522" s="432"/>
      <c r="C2522" s="109"/>
      <c r="D2522" s="108"/>
      <c r="E2522" s="109"/>
      <c r="F2522" s="109"/>
      <c r="G2522" s="109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</row>
    <row r="2523" spans="2:52" s="2" customFormat="1" x14ac:dyDescent="0.25">
      <c r="B2523" s="432"/>
      <c r="C2523" s="109"/>
      <c r="D2523" s="108"/>
      <c r="E2523" s="109"/>
      <c r="F2523" s="109"/>
      <c r="G2523" s="109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</row>
    <row r="2524" spans="2:52" s="2" customFormat="1" x14ac:dyDescent="0.25">
      <c r="B2524" s="432"/>
      <c r="C2524" s="109"/>
      <c r="D2524" s="108"/>
      <c r="E2524" s="109"/>
      <c r="F2524" s="109"/>
      <c r="G2524" s="109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</row>
    <row r="2525" spans="2:52" s="2" customFormat="1" x14ac:dyDescent="0.25">
      <c r="B2525" s="432"/>
      <c r="C2525" s="109"/>
      <c r="D2525" s="108"/>
      <c r="E2525" s="109"/>
      <c r="F2525" s="109"/>
      <c r="G2525" s="109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</row>
    <row r="2526" spans="2:52" s="2" customFormat="1" x14ac:dyDescent="0.25">
      <c r="B2526" s="432"/>
      <c r="C2526" s="109"/>
      <c r="D2526" s="108"/>
      <c r="E2526" s="109"/>
      <c r="F2526" s="109"/>
      <c r="G2526" s="109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</row>
    <row r="2527" spans="2:52" s="2" customFormat="1" x14ac:dyDescent="0.25">
      <c r="B2527" s="432"/>
      <c r="C2527" s="109"/>
      <c r="D2527" s="108"/>
      <c r="E2527" s="109"/>
      <c r="F2527" s="109"/>
      <c r="G2527" s="109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</row>
    <row r="2528" spans="2:52" s="2" customFormat="1" x14ac:dyDescent="0.25">
      <c r="B2528" s="432"/>
      <c r="C2528" s="109"/>
      <c r="D2528" s="108"/>
      <c r="E2528" s="109"/>
      <c r="F2528" s="109"/>
      <c r="G2528" s="109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</row>
    <row r="2529" spans="2:52" s="2" customFormat="1" x14ac:dyDescent="0.25">
      <c r="B2529" s="432"/>
      <c r="C2529" s="109"/>
      <c r="D2529" s="108"/>
      <c r="E2529" s="109"/>
      <c r="F2529" s="109"/>
      <c r="G2529" s="109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</row>
    <row r="2530" spans="2:52" s="2" customFormat="1" x14ac:dyDescent="0.25">
      <c r="B2530" s="432"/>
      <c r="C2530" s="109"/>
      <c r="D2530" s="108"/>
      <c r="E2530" s="109"/>
      <c r="F2530" s="109"/>
      <c r="G2530" s="109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</row>
    <row r="2531" spans="2:52" s="2" customFormat="1" x14ac:dyDescent="0.25">
      <c r="B2531" s="432"/>
      <c r="C2531" s="109"/>
      <c r="D2531" s="108"/>
      <c r="E2531" s="109"/>
      <c r="F2531" s="109"/>
      <c r="G2531" s="109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</row>
    <row r="2532" spans="2:52" s="2" customFormat="1" x14ac:dyDescent="0.25">
      <c r="B2532" s="432"/>
      <c r="C2532" s="109"/>
      <c r="D2532" s="108"/>
      <c r="E2532" s="109"/>
      <c r="F2532" s="109"/>
      <c r="G2532" s="109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</row>
    <row r="2533" spans="2:52" s="2" customFormat="1" x14ac:dyDescent="0.25">
      <c r="B2533" s="432"/>
      <c r="C2533" s="109"/>
      <c r="D2533" s="108"/>
      <c r="E2533" s="109"/>
      <c r="F2533" s="109"/>
      <c r="G2533" s="109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</row>
    <row r="2534" spans="2:52" s="2" customFormat="1" x14ac:dyDescent="0.25">
      <c r="B2534" s="432"/>
      <c r="C2534" s="109"/>
      <c r="D2534" s="108"/>
      <c r="E2534" s="109"/>
      <c r="F2534" s="109"/>
      <c r="G2534" s="109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</row>
    <row r="2535" spans="2:52" s="2" customFormat="1" x14ac:dyDescent="0.25">
      <c r="B2535" s="432"/>
      <c r="C2535" s="109"/>
      <c r="D2535" s="108"/>
      <c r="E2535" s="109"/>
      <c r="F2535" s="109"/>
      <c r="G2535" s="109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</row>
    <row r="2536" spans="2:52" s="2" customFormat="1" x14ac:dyDescent="0.25">
      <c r="B2536" s="432"/>
      <c r="C2536" s="109"/>
      <c r="D2536" s="108"/>
      <c r="E2536" s="109"/>
      <c r="F2536" s="109"/>
      <c r="G2536" s="109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</row>
    <row r="2537" spans="2:52" s="2" customFormat="1" x14ac:dyDescent="0.25">
      <c r="B2537" s="432"/>
      <c r="C2537" s="109"/>
      <c r="D2537" s="108"/>
      <c r="E2537" s="109"/>
      <c r="F2537" s="109"/>
      <c r="G2537" s="109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</row>
    <row r="2538" spans="2:52" s="2" customFormat="1" x14ac:dyDescent="0.25">
      <c r="B2538" s="432"/>
      <c r="C2538" s="109"/>
      <c r="D2538" s="108"/>
      <c r="E2538" s="109"/>
      <c r="F2538" s="109"/>
      <c r="G2538" s="109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</row>
    <row r="2539" spans="2:52" s="2" customFormat="1" x14ac:dyDescent="0.25">
      <c r="B2539" s="432"/>
      <c r="C2539" s="109"/>
      <c r="D2539" s="108"/>
      <c r="E2539" s="109"/>
      <c r="F2539" s="109"/>
      <c r="G2539" s="109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</row>
    <row r="2540" spans="2:52" s="2" customFormat="1" x14ac:dyDescent="0.25">
      <c r="B2540" s="432"/>
      <c r="C2540" s="109"/>
      <c r="D2540" s="108"/>
      <c r="E2540" s="109"/>
      <c r="F2540" s="109"/>
      <c r="G2540" s="109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</row>
    <row r="2541" spans="2:52" s="2" customFormat="1" x14ac:dyDescent="0.25">
      <c r="B2541" s="432"/>
      <c r="C2541" s="109"/>
      <c r="D2541" s="108"/>
      <c r="E2541" s="109"/>
      <c r="F2541" s="109"/>
      <c r="G2541" s="109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</row>
    <row r="2542" spans="2:52" s="2" customFormat="1" x14ac:dyDescent="0.25">
      <c r="B2542" s="432"/>
      <c r="C2542" s="109"/>
      <c r="D2542" s="108"/>
      <c r="E2542" s="109"/>
      <c r="F2542" s="109"/>
      <c r="G2542" s="109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</row>
    <row r="2543" spans="2:52" s="2" customFormat="1" x14ac:dyDescent="0.25">
      <c r="B2543" s="432"/>
      <c r="C2543" s="109"/>
      <c r="D2543" s="108"/>
      <c r="E2543" s="109"/>
      <c r="F2543" s="109"/>
      <c r="G2543" s="109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</row>
    <row r="2544" spans="2:52" s="2" customFormat="1" x14ac:dyDescent="0.25">
      <c r="B2544" s="432"/>
      <c r="C2544" s="109"/>
      <c r="D2544" s="108"/>
      <c r="E2544" s="109"/>
      <c r="F2544" s="109"/>
      <c r="G2544" s="109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</row>
    <row r="2545" spans="2:52" s="2" customFormat="1" x14ac:dyDescent="0.25">
      <c r="B2545" s="432"/>
      <c r="C2545" s="109"/>
      <c r="D2545" s="108"/>
      <c r="E2545" s="109"/>
      <c r="F2545" s="109"/>
      <c r="G2545" s="109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</row>
    <row r="2546" spans="2:52" s="2" customFormat="1" x14ac:dyDescent="0.25">
      <c r="B2546" s="432"/>
      <c r="C2546" s="109"/>
      <c r="D2546" s="108"/>
      <c r="E2546" s="109"/>
      <c r="F2546" s="109"/>
      <c r="G2546" s="109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</row>
    <row r="2547" spans="2:52" s="2" customFormat="1" x14ac:dyDescent="0.25">
      <c r="B2547" s="432"/>
      <c r="C2547" s="109"/>
      <c r="D2547" s="108"/>
      <c r="E2547" s="109"/>
      <c r="F2547" s="109"/>
      <c r="G2547" s="109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</row>
    <row r="2548" spans="2:52" s="2" customFormat="1" x14ac:dyDescent="0.25">
      <c r="B2548" s="432"/>
      <c r="C2548" s="109"/>
      <c r="D2548" s="108"/>
      <c r="E2548" s="109"/>
      <c r="F2548" s="109"/>
      <c r="G2548" s="109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</row>
    <row r="2549" spans="2:52" s="2" customFormat="1" x14ac:dyDescent="0.25">
      <c r="B2549" s="432"/>
      <c r="C2549" s="109"/>
      <c r="D2549" s="108"/>
      <c r="E2549" s="109"/>
      <c r="F2549" s="109"/>
      <c r="G2549" s="109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</row>
    <row r="2550" spans="2:52" s="2" customFormat="1" x14ac:dyDescent="0.25">
      <c r="B2550" s="432"/>
      <c r="C2550" s="109"/>
      <c r="D2550" s="108"/>
      <c r="E2550" s="109"/>
      <c r="F2550" s="109"/>
      <c r="G2550" s="109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</row>
    <row r="2551" spans="2:52" s="2" customFormat="1" x14ac:dyDescent="0.25">
      <c r="B2551" s="432"/>
      <c r="C2551" s="109"/>
      <c r="D2551" s="108"/>
      <c r="E2551" s="109"/>
      <c r="F2551" s="109"/>
      <c r="G2551" s="109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</row>
    <row r="2552" spans="2:52" s="2" customFormat="1" x14ac:dyDescent="0.25">
      <c r="B2552" s="432"/>
      <c r="C2552" s="109"/>
      <c r="D2552" s="108"/>
      <c r="E2552" s="109"/>
      <c r="F2552" s="109"/>
      <c r="G2552" s="109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</row>
    <row r="2553" spans="2:52" s="2" customFormat="1" x14ac:dyDescent="0.25">
      <c r="B2553" s="432"/>
      <c r="C2553" s="109"/>
      <c r="D2553" s="108"/>
      <c r="E2553" s="109"/>
      <c r="F2553" s="109"/>
      <c r="G2553" s="109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</row>
    <row r="2554" spans="2:52" s="2" customFormat="1" x14ac:dyDescent="0.25">
      <c r="B2554" s="432"/>
      <c r="C2554" s="109"/>
      <c r="D2554" s="108"/>
      <c r="E2554" s="109"/>
      <c r="F2554" s="109"/>
      <c r="G2554" s="109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</row>
    <row r="2555" spans="2:52" s="2" customFormat="1" x14ac:dyDescent="0.25">
      <c r="B2555" s="432"/>
      <c r="C2555" s="109"/>
      <c r="D2555" s="108"/>
      <c r="E2555" s="109"/>
      <c r="F2555" s="109"/>
      <c r="G2555" s="109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</row>
    <row r="2556" spans="2:52" s="2" customFormat="1" x14ac:dyDescent="0.25">
      <c r="B2556" s="432"/>
      <c r="C2556" s="109"/>
      <c r="D2556" s="108"/>
      <c r="E2556" s="109"/>
      <c r="F2556" s="109"/>
      <c r="G2556" s="109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</row>
    <row r="2557" spans="2:52" s="2" customFormat="1" x14ac:dyDescent="0.25">
      <c r="B2557" s="432"/>
      <c r="C2557" s="109"/>
      <c r="D2557" s="108"/>
      <c r="E2557" s="109"/>
      <c r="F2557" s="109"/>
      <c r="G2557" s="109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</row>
    <row r="2558" spans="2:52" s="2" customFormat="1" x14ac:dyDescent="0.25">
      <c r="B2558" s="432"/>
      <c r="C2558" s="109"/>
      <c r="D2558" s="108"/>
      <c r="E2558" s="109"/>
      <c r="F2558" s="109"/>
      <c r="G2558" s="109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</row>
    <row r="2559" spans="2:52" s="2" customFormat="1" x14ac:dyDescent="0.25">
      <c r="B2559" s="432"/>
      <c r="C2559" s="109"/>
      <c r="D2559" s="108"/>
      <c r="E2559" s="109"/>
      <c r="F2559" s="109"/>
      <c r="G2559" s="109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</row>
    <row r="2560" spans="2:52" s="2" customFormat="1" x14ac:dyDescent="0.25">
      <c r="B2560" s="432"/>
      <c r="C2560" s="109"/>
      <c r="D2560" s="108"/>
      <c r="E2560" s="109"/>
      <c r="F2560" s="109"/>
      <c r="G2560" s="109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</row>
    <row r="2561" spans="2:52" s="2" customFormat="1" x14ac:dyDescent="0.25">
      <c r="B2561" s="432"/>
      <c r="C2561" s="109"/>
      <c r="D2561" s="108"/>
      <c r="E2561" s="109"/>
      <c r="F2561" s="109"/>
      <c r="G2561" s="109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</row>
    <row r="2562" spans="2:52" s="2" customFormat="1" x14ac:dyDescent="0.25">
      <c r="B2562" s="432"/>
      <c r="C2562" s="109"/>
      <c r="D2562" s="108"/>
      <c r="E2562" s="109"/>
      <c r="F2562" s="109"/>
      <c r="G2562" s="109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</row>
    <row r="2563" spans="2:52" s="2" customFormat="1" x14ac:dyDescent="0.25">
      <c r="B2563" s="432"/>
      <c r="C2563" s="109"/>
      <c r="D2563" s="108"/>
      <c r="E2563" s="109"/>
      <c r="F2563" s="109"/>
      <c r="G2563" s="109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</row>
    <row r="2564" spans="2:52" s="2" customFormat="1" x14ac:dyDescent="0.25">
      <c r="B2564" s="432"/>
      <c r="C2564" s="109"/>
      <c r="D2564" s="108"/>
      <c r="E2564" s="109"/>
      <c r="F2564" s="109"/>
      <c r="G2564" s="109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</row>
    <row r="2565" spans="2:52" s="2" customFormat="1" x14ac:dyDescent="0.25">
      <c r="B2565" s="432"/>
      <c r="C2565" s="109"/>
      <c r="D2565" s="108"/>
      <c r="E2565" s="109"/>
      <c r="F2565" s="109"/>
      <c r="G2565" s="109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</row>
    <row r="2566" spans="2:52" s="2" customFormat="1" x14ac:dyDescent="0.25">
      <c r="B2566" s="432"/>
      <c r="C2566" s="109"/>
      <c r="D2566" s="108"/>
      <c r="E2566" s="109"/>
      <c r="F2566" s="109"/>
      <c r="G2566" s="109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</row>
    <row r="2567" spans="2:52" s="2" customFormat="1" x14ac:dyDescent="0.25">
      <c r="B2567" s="432"/>
      <c r="C2567" s="109"/>
      <c r="D2567" s="108"/>
      <c r="E2567" s="109"/>
      <c r="F2567" s="109"/>
      <c r="G2567" s="109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</row>
    <row r="2568" spans="2:52" s="2" customFormat="1" x14ac:dyDescent="0.25">
      <c r="B2568" s="432"/>
      <c r="C2568" s="109"/>
      <c r="D2568" s="108"/>
      <c r="E2568" s="109"/>
      <c r="F2568" s="109"/>
      <c r="G2568" s="109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</row>
    <row r="2569" spans="2:52" s="2" customFormat="1" x14ac:dyDescent="0.25">
      <c r="B2569" s="432"/>
      <c r="C2569" s="109"/>
      <c r="D2569" s="108"/>
      <c r="E2569" s="109"/>
      <c r="F2569" s="109"/>
      <c r="G2569" s="109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</row>
    <row r="2570" spans="2:52" s="2" customFormat="1" x14ac:dyDescent="0.25">
      <c r="B2570" s="432"/>
      <c r="C2570" s="109"/>
      <c r="D2570" s="108"/>
      <c r="E2570" s="109"/>
      <c r="F2570" s="109"/>
      <c r="G2570" s="109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</row>
    <row r="2571" spans="2:52" s="2" customFormat="1" x14ac:dyDescent="0.25">
      <c r="B2571" s="432"/>
      <c r="C2571" s="109"/>
      <c r="D2571" s="108"/>
      <c r="E2571" s="109"/>
      <c r="F2571" s="109"/>
      <c r="G2571" s="109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</row>
    <row r="2572" spans="2:52" s="2" customFormat="1" x14ac:dyDescent="0.25">
      <c r="B2572" s="432"/>
      <c r="C2572" s="109"/>
      <c r="D2572" s="108"/>
      <c r="E2572" s="109"/>
      <c r="F2572" s="109"/>
      <c r="G2572" s="109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</row>
    <row r="2573" spans="2:52" s="2" customFormat="1" x14ac:dyDescent="0.25">
      <c r="B2573" s="432"/>
      <c r="C2573" s="109"/>
      <c r="D2573" s="108"/>
      <c r="E2573" s="109"/>
      <c r="F2573" s="109"/>
      <c r="G2573" s="109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</row>
    <row r="2574" spans="2:52" s="2" customFormat="1" x14ac:dyDescent="0.25">
      <c r="B2574" s="432"/>
      <c r="C2574" s="109"/>
      <c r="D2574" s="108"/>
      <c r="E2574" s="109"/>
      <c r="F2574" s="109"/>
      <c r="G2574" s="109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</row>
    <row r="2575" spans="2:52" s="2" customFormat="1" x14ac:dyDescent="0.25">
      <c r="B2575" s="432"/>
      <c r="C2575" s="109"/>
      <c r="D2575" s="108"/>
      <c r="E2575" s="109"/>
      <c r="F2575" s="109"/>
      <c r="G2575" s="109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</row>
    <row r="2576" spans="2:52" s="2" customFormat="1" x14ac:dyDescent="0.25">
      <c r="B2576" s="432"/>
      <c r="C2576" s="109"/>
      <c r="D2576" s="108"/>
      <c r="E2576" s="109"/>
      <c r="F2576" s="109"/>
      <c r="G2576" s="109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</row>
    <row r="2577" spans="2:52" s="2" customFormat="1" x14ac:dyDescent="0.25">
      <c r="B2577" s="432"/>
      <c r="C2577" s="109"/>
      <c r="D2577" s="108"/>
      <c r="E2577" s="109"/>
      <c r="F2577" s="109"/>
      <c r="G2577" s="109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</row>
    <row r="2578" spans="2:52" s="2" customFormat="1" x14ac:dyDescent="0.25">
      <c r="B2578" s="432"/>
      <c r="C2578" s="109"/>
      <c r="D2578" s="108"/>
      <c r="E2578" s="109"/>
      <c r="F2578" s="109"/>
      <c r="G2578" s="109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</row>
    <row r="2579" spans="2:52" s="2" customFormat="1" x14ac:dyDescent="0.25">
      <c r="B2579" s="432"/>
      <c r="C2579" s="109"/>
      <c r="D2579" s="108"/>
      <c r="E2579" s="109"/>
      <c r="F2579" s="109"/>
      <c r="G2579" s="109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</row>
    <row r="2580" spans="2:52" s="2" customFormat="1" x14ac:dyDescent="0.25">
      <c r="B2580" s="432"/>
      <c r="C2580" s="109"/>
      <c r="D2580" s="108"/>
      <c r="E2580" s="109"/>
      <c r="F2580" s="109"/>
      <c r="G2580" s="109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</row>
    <row r="2581" spans="2:52" s="2" customFormat="1" x14ac:dyDescent="0.25">
      <c r="B2581" s="432"/>
      <c r="C2581" s="109"/>
      <c r="D2581" s="108"/>
      <c r="E2581" s="109"/>
      <c r="F2581" s="109"/>
      <c r="G2581" s="109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</row>
    <row r="2582" spans="2:52" s="2" customFormat="1" x14ac:dyDescent="0.25">
      <c r="B2582" s="432"/>
      <c r="C2582" s="109"/>
      <c r="D2582" s="108"/>
      <c r="E2582" s="109"/>
      <c r="F2582" s="109"/>
      <c r="G2582" s="109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</row>
    <row r="2583" spans="2:52" s="2" customFormat="1" x14ac:dyDescent="0.25">
      <c r="B2583" s="432"/>
      <c r="C2583" s="109"/>
      <c r="D2583" s="108"/>
      <c r="E2583" s="109"/>
      <c r="F2583" s="109"/>
      <c r="G2583" s="109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</row>
    <row r="2584" spans="2:52" s="2" customFormat="1" x14ac:dyDescent="0.25">
      <c r="B2584" s="432"/>
      <c r="C2584" s="109"/>
      <c r="D2584" s="108"/>
      <c r="E2584" s="109"/>
      <c r="F2584" s="109"/>
      <c r="G2584" s="109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</row>
    <row r="2585" spans="2:52" s="2" customFormat="1" x14ac:dyDescent="0.25">
      <c r="B2585" s="432"/>
      <c r="C2585" s="109"/>
      <c r="D2585" s="108"/>
      <c r="E2585" s="109"/>
      <c r="F2585" s="109"/>
      <c r="G2585" s="109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</row>
    <row r="2586" spans="2:52" s="2" customFormat="1" x14ac:dyDescent="0.25">
      <c r="B2586" s="432"/>
      <c r="C2586" s="109"/>
      <c r="D2586" s="108"/>
      <c r="E2586" s="109"/>
      <c r="F2586" s="109"/>
      <c r="G2586" s="109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</row>
    <row r="2587" spans="2:52" s="2" customFormat="1" x14ac:dyDescent="0.25">
      <c r="B2587" s="432"/>
      <c r="C2587" s="109"/>
      <c r="D2587" s="108"/>
      <c r="E2587" s="109"/>
      <c r="F2587" s="109"/>
      <c r="G2587" s="109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</row>
    <row r="2588" spans="2:52" s="2" customFormat="1" x14ac:dyDescent="0.25">
      <c r="B2588" s="432"/>
      <c r="C2588" s="109"/>
      <c r="D2588" s="108"/>
      <c r="E2588" s="109"/>
      <c r="F2588" s="109"/>
      <c r="G2588" s="109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</row>
    <row r="2589" spans="2:52" s="2" customFormat="1" x14ac:dyDescent="0.25">
      <c r="B2589" s="432"/>
      <c r="C2589" s="109"/>
      <c r="D2589" s="108"/>
      <c r="E2589" s="109"/>
      <c r="F2589" s="109"/>
      <c r="G2589" s="109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</row>
    <row r="2590" spans="2:52" s="2" customFormat="1" x14ac:dyDescent="0.25">
      <c r="B2590" s="432"/>
      <c r="C2590" s="109"/>
      <c r="D2590" s="108"/>
      <c r="E2590" s="109"/>
      <c r="F2590" s="109"/>
      <c r="G2590" s="109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</row>
    <row r="2591" spans="2:52" s="2" customFormat="1" x14ac:dyDescent="0.25">
      <c r="B2591" s="432"/>
      <c r="C2591" s="109"/>
      <c r="D2591" s="108"/>
      <c r="E2591" s="109"/>
      <c r="F2591" s="109"/>
      <c r="G2591" s="109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</row>
    <row r="2592" spans="2:52" s="2" customFormat="1" x14ac:dyDescent="0.25">
      <c r="B2592" s="432"/>
      <c r="C2592" s="109"/>
      <c r="D2592" s="108"/>
      <c r="E2592" s="109"/>
      <c r="F2592" s="109"/>
      <c r="G2592" s="109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</row>
    <row r="2593" spans="2:52" s="2" customFormat="1" x14ac:dyDescent="0.25">
      <c r="B2593" s="432"/>
      <c r="C2593" s="109"/>
      <c r="D2593" s="108"/>
      <c r="E2593" s="109"/>
      <c r="F2593" s="109"/>
      <c r="G2593" s="109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</row>
    <row r="2594" spans="2:52" s="2" customFormat="1" x14ac:dyDescent="0.25">
      <c r="B2594" s="432"/>
      <c r="C2594" s="109"/>
      <c r="D2594" s="108"/>
      <c r="E2594" s="109"/>
      <c r="F2594" s="109"/>
      <c r="G2594" s="109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</row>
    <row r="2595" spans="2:52" s="2" customFormat="1" x14ac:dyDescent="0.25">
      <c r="B2595" s="432"/>
      <c r="C2595" s="109"/>
      <c r="D2595" s="108"/>
      <c r="E2595" s="109"/>
      <c r="F2595" s="109"/>
      <c r="G2595" s="109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</row>
    <row r="2596" spans="2:52" s="2" customFormat="1" x14ac:dyDescent="0.25">
      <c r="B2596" s="432"/>
      <c r="C2596" s="109"/>
      <c r="D2596" s="108"/>
      <c r="E2596" s="109"/>
      <c r="F2596" s="109"/>
      <c r="G2596" s="109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</row>
    <row r="2597" spans="2:52" s="2" customFormat="1" x14ac:dyDescent="0.25">
      <c r="B2597" s="432"/>
      <c r="C2597" s="109"/>
      <c r="D2597" s="108"/>
      <c r="E2597" s="109"/>
      <c r="F2597" s="109"/>
      <c r="G2597" s="109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</row>
    <row r="2598" spans="2:52" s="2" customFormat="1" x14ac:dyDescent="0.25">
      <c r="B2598" s="432"/>
      <c r="C2598" s="109"/>
      <c r="D2598" s="108"/>
      <c r="E2598" s="109"/>
      <c r="F2598" s="109"/>
      <c r="G2598" s="109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</row>
    <row r="2599" spans="2:52" s="2" customFormat="1" x14ac:dyDescent="0.25">
      <c r="B2599" s="432"/>
      <c r="C2599" s="109"/>
      <c r="D2599" s="108"/>
      <c r="E2599" s="109"/>
      <c r="F2599" s="109"/>
      <c r="G2599" s="109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</row>
    <row r="2600" spans="2:52" s="2" customFormat="1" x14ac:dyDescent="0.25">
      <c r="B2600" s="432"/>
      <c r="C2600" s="109"/>
      <c r="D2600" s="108"/>
      <c r="E2600" s="109"/>
      <c r="F2600" s="109"/>
      <c r="G2600" s="109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</row>
    <row r="2601" spans="2:52" s="2" customFormat="1" x14ac:dyDescent="0.25">
      <c r="B2601" s="432"/>
      <c r="C2601" s="109"/>
      <c r="D2601" s="108"/>
      <c r="E2601" s="109"/>
      <c r="F2601" s="109"/>
      <c r="G2601" s="109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</row>
    <row r="2602" spans="2:52" s="2" customFormat="1" x14ac:dyDescent="0.25">
      <c r="B2602" s="432"/>
      <c r="C2602" s="109"/>
      <c r="D2602" s="108"/>
      <c r="E2602" s="109"/>
      <c r="F2602" s="109"/>
      <c r="G2602" s="109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</row>
    <row r="2603" spans="2:52" s="2" customFormat="1" x14ac:dyDescent="0.25">
      <c r="B2603" s="432"/>
      <c r="C2603" s="109"/>
      <c r="D2603" s="108"/>
      <c r="E2603" s="109"/>
      <c r="F2603" s="109"/>
      <c r="G2603" s="109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</row>
    <row r="2604" spans="2:52" s="2" customFormat="1" x14ac:dyDescent="0.25">
      <c r="B2604" s="432"/>
      <c r="C2604" s="109"/>
      <c r="D2604" s="108"/>
      <c r="E2604" s="109"/>
      <c r="F2604" s="109"/>
      <c r="G2604" s="109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</row>
    <row r="2605" spans="2:52" s="2" customFormat="1" x14ac:dyDescent="0.25">
      <c r="B2605" s="432"/>
      <c r="C2605" s="109"/>
      <c r="D2605" s="108"/>
      <c r="E2605" s="109"/>
      <c r="F2605" s="109"/>
      <c r="G2605" s="109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</row>
    <row r="2606" spans="2:52" s="2" customFormat="1" x14ac:dyDescent="0.25">
      <c r="B2606" s="432"/>
      <c r="C2606" s="109"/>
      <c r="D2606" s="108"/>
      <c r="E2606" s="109"/>
      <c r="F2606" s="109"/>
      <c r="G2606" s="109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</row>
    <row r="2607" spans="2:52" s="2" customFormat="1" x14ac:dyDescent="0.25">
      <c r="B2607" s="432"/>
      <c r="C2607" s="109"/>
      <c r="D2607" s="108"/>
      <c r="E2607" s="109"/>
      <c r="F2607" s="109"/>
      <c r="G2607" s="109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</row>
    <row r="2608" spans="2:52" s="2" customFormat="1" x14ac:dyDescent="0.25">
      <c r="B2608" s="432"/>
      <c r="C2608" s="109"/>
      <c r="D2608" s="108"/>
      <c r="E2608" s="109"/>
      <c r="F2608" s="109"/>
      <c r="G2608" s="109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</row>
    <row r="2609" spans="2:52" s="2" customFormat="1" x14ac:dyDescent="0.25">
      <c r="B2609" s="432"/>
      <c r="C2609" s="109"/>
      <c r="D2609" s="108"/>
      <c r="E2609" s="109"/>
      <c r="F2609" s="109"/>
      <c r="G2609" s="109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</row>
    <row r="2610" spans="2:52" s="2" customFormat="1" x14ac:dyDescent="0.25">
      <c r="B2610" s="432"/>
      <c r="C2610" s="109"/>
      <c r="D2610" s="108"/>
      <c r="E2610" s="109"/>
      <c r="F2610" s="109"/>
      <c r="G2610" s="109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</row>
    <row r="2611" spans="2:52" s="2" customFormat="1" x14ac:dyDescent="0.25">
      <c r="B2611" s="432"/>
      <c r="C2611" s="109"/>
      <c r="D2611" s="108"/>
      <c r="E2611" s="109"/>
      <c r="F2611" s="109"/>
      <c r="G2611" s="109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</row>
    <row r="2612" spans="2:52" s="2" customFormat="1" x14ac:dyDescent="0.25">
      <c r="B2612" s="432"/>
      <c r="C2612" s="109"/>
      <c r="D2612" s="108"/>
      <c r="E2612" s="109"/>
      <c r="F2612" s="109"/>
      <c r="G2612" s="109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</row>
    <row r="2613" spans="2:52" s="2" customFormat="1" x14ac:dyDescent="0.25">
      <c r="B2613" s="432"/>
      <c r="C2613" s="109"/>
      <c r="D2613" s="108"/>
      <c r="E2613" s="109"/>
      <c r="F2613" s="109"/>
      <c r="G2613" s="109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</row>
    <row r="2614" spans="2:52" s="2" customFormat="1" x14ac:dyDescent="0.25">
      <c r="B2614" s="432"/>
      <c r="C2614" s="109"/>
      <c r="D2614" s="108"/>
      <c r="E2614" s="109"/>
      <c r="F2614" s="109"/>
      <c r="G2614" s="109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</row>
    <row r="2615" spans="2:52" s="2" customFormat="1" x14ac:dyDescent="0.25">
      <c r="B2615" s="432"/>
      <c r="C2615" s="109"/>
      <c r="D2615" s="108"/>
      <c r="E2615" s="109"/>
      <c r="F2615" s="109"/>
      <c r="G2615" s="109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</row>
    <row r="2616" spans="2:52" s="2" customFormat="1" x14ac:dyDescent="0.25">
      <c r="B2616" s="432"/>
      <c r="C2616" s="109"/>
      <c r="D2616" s="108"/>
      <c r="E2616" s="109"/>
      <c r="F2616" s="109"/>
      <c r="G2616" s="109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</row>
    <row r="2617" spans="2:52" s="2" customFormat="1" x14ac:dyDescent="0.25">
      <c r="B2617" s="432"/>
      <c r="C2617" s="109"/>
      <c r="D2617" s="108"/>
      <c r="E2617" s="109"/>
      <c r="F2617" s="109"/>
      <c r="G2617" s="109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</row>
    <row r="2618" spans="2:52" s="2" customFormat="1" x14ac:dyDescent="0.25">
      <c r="B2618" s="432"/>
      <c r="C2618" s="109"/>
      <c r="D2618" s="108"/>
      <c r="E2618" s="109"/>
      <c r="F2618" s="109"/>
      <c r="G2618" s="109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</row>
    <row r="2619" spans="2:52" s="2" customFormat="1" x14ac:dyDescent="0.25">
      <c r="B2619" s="432"/>
      <c r="C2619" s="109"/>
      <c r="D2619" s="108"/>
      <c r="E2619" s="109"/>
      <c r="F2619" s="109"/>
      <c r="G2619" s="109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</row>
    <row r="2620" spans="2:52" s="2" customFormat="1" x14ac:dyDescent="0.25">
      <c r="B2620" s="432"/>
      <c r="C2620" s="109"/>
      <c r="D2620" s="108"/>
      <c r="E2620" s="109"/>
      <c r="F2620" s="109"/>
      <c r="G2620" s="109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</row>
    <row r="2621" spans="2:52" s="2" customFormat="1" x14ac:dyDescent="0.25">
      <c r="B2621" s="432"/>
      <c r="C2621" s="109"/>
      <c r="D2621" s="108"/>
      <c r="E2621" s="109"/>
      <c r="F2621" s="109"/>
      <c r="G2621" s="109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</row>
    <row r="2622" spans="2:52" s="2" customFormat="1" x14ac:dyDescent="0.25">
      <c r="B2622" s="432"/>
      <c r="C2622" s="109"/>
      <c r="D2622" s="108"/>
      <c r="E2622" s="109"/>
      <c r="F2622" s="109"/>
      <c r="G2622" s="109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</row>
    <row r="2623" spans="2:52" s="2" customFormat="1" x14ac:dyDescent="0.25">
      <c r="B2623" s="432"/>
      <c r="C2623" s="109"/>
      <c r="D2623" s="108"/>
      <c r="E2623" s="109"/>
      <c r="F2623" s="109"/>
      <c r="G2623" s="109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</row>
    <row r="2624" spans="2:52" s="2" customFormat="1" x14ac:dyDescent="0.25">
      <c r="B2624" s="432"/>
      <c r="C2624" s="109"/>
      <c r="D2624" s="108"/>
      <c r="E2624" s="109"/>
      <c r="F2624" s="109"/>
      <c r="G2624" s="109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</row>
    <row r="2625" spans="2:52" s="2" customFormat="1" x14ac:dyDescent="0.25">
      <c r="B2625" s="432"/>
      <c r="C2625" s="109"/>
      <c r="D2625" s="108"/>
      <c r="E2625" s="109"/>
      <c r="F2625" s="109"/>
      <c r="G2625" s="109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</row>
    <row r="2626" spans="2:52" s="2" customFormat="1" x14ac:dyDescent="0.25">
      <c r="B2626" s="432"/>
      <c r="C2626" s="109"/>
      <c r="D2626" s="108"/>
      <c r="E2626" s="109"/>
      <c r="F2626" s="109"/>
      <c r="G2626" s="109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</row>
    <row r="2627" spans="2:52" s="2" customFormat="1" x14ac:dyDescent="0.25">
      <c r="B2627" s="432"/>
      <c r="C2627" s="109"/>
      <c r="D2627" s="108"/>
      <c r="E2627" s="109"/>
      <c r="F2627" s="109"/>
      <c r="G2627" s="109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</row>
    <row r="2628" spans="2:52" s="2" customFormat="1" x14ac:dyDescent="0.25">
      <c r="B2628" s="432"/>
      <c r="C2628" s="109"/>
      <c r="D2628" s="108"/>
      <c r="E2628" s="109"/>
      <c r="F2628" s="109"/>
      <c r="G2628" s="109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</row>
    <row r="2629" spans="2:52" s="2" customFormat="1" x14ac:dyDescent="0.25">
      <c r="B2629" s="432"/>
      <c r="C2629" s="109"/>
      <c r="D2629" s="108"/>
      <c r="E2629" s="109"/>
      <c r="F2629" s="109"/>
      <c r="G2629" s="109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</row>
    <row r="2630" spans="2:52" s="2" customFormat="1" x14ac:dyDescent="0.25">
      <c r="B2630" s="432"/>
      <c r="C2630" s="109"/>
      <c r="D2630" s="108"/>
      <c r="E2630" s="109"/>
      <c r="F2630" s="109"/>
      <c r="G2630" s="109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</row>
    <row r="2631" spans="2:52" s="2" customFormat="1" x14ac:dyDescent="0.25">
      <c r="B2631" s="432"/>
      <c r="C2631" s="109"/>
      <c r="D2631" s="108"/>
      <c r="E2631" s="109"/>
      <c r="F2631" s="109"/>
      <c r="G2631" s="109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</row>
    <row r="2632" spans="2:52" s="2" customFormat="1" x14ac:dyDescent="0.25">
      <c r="B2632" s="432"/>
      <c r="C2632" s="109"/>
      <c r="D2632" s="108"/>
      <c r="E2632" s="109"/>
      <c r="F2632" s="109"/>
      <c r="G2632" s="109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</row>
    <row r="2633" spans="2:52" s="2" customFormat="1" x14ac:dyDescent="0.25">
      <c r="B2633" s="432"/>
      <c r="C2633" s="109"/>
      <c r="D2633" s="108"/>
      <c r="E2633" s="109"/>
      <c r="F2633" s="109"/>
      <c r="G2633" s="109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</row>
    <row r="2634" spans="2:52" s="2" customFormat="1" x14ac:dyDescent="0.25">
      <c r="B2634" s="432"/>
      <c r="C2634" s="109"/>
      <c r="D2634" s="108"/>
      <c r="E2634" s="109"/>
      <c r="F2634" s="109"/>
      <c r="G2634" s="109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</row>
    <row r="2635" spans="2:52" s="2" customFormat="1" x14ac:dyDescent="0.25">
      <c r="B2635" s="432"/>
      <c r="C2635" s="109"/>
      <c r="D2635" s="108"/>
      <c r="E2635" s="109"/>
      <c r="F2635" s="109"/>
      <c r="G2635" s="109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</row>
    <row r="2636" spans="2:52" s="2" customFormat="1" x14ac:dyDescent="0.25">
      <c r="B2636" s="432"/>
      <c r="C2636" s="109"/>
      <c r="D2636" s="108"/>
      <c r="E2636" s="109"/>
      <c r="F2636" s="109"/>
      <c r="G2636" s="109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</row>
    <row r="2637" spans="2:52" s="2" customFormat="1" x14ac:dyDescent="0.25">
      <c r="B2637" s="432"/>
      <c r="C2637" s="109"/>
      <c r="D2637" s="108"/>
      <c r="E2637" s="109"/>
      <c r="F2637" s="109"/>
      <c r="G2637" s="109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</row>
    <row r="2638" spans="2:52" s="2" customFormat="1" x14ac:dyDescent="0.25">
      <c r="B2638" s="432"/>
      <c r="C2638" s="109"/>
      <c r="D2638" s="108"/>
      <c r="E2638" s="109"/>
      <c r="F2638" s="109"/>
      <c r="G2638" s="109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</row>
    <row r="2639" spans="2:52" s="2" customFormat="1" x14ac:dyDescent="0.25">
      <c r="B2639" s="432"/>
      <c r="C2639" s="109"/>
      <c r="D2639" s="108"/>
      <c r="E2639" s="109"/>
      <c r="F2639" s="109"/>
      <c r="G2639" s="109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</row>
    <row r="2640" spans="2:52" s="2" customFormat="1" x14ac:dyDescent="0.25">
      <c r="B2640" s="432"/>
      <c r="C2640" s="109"/>
      <c r="D2640" s="108"/>
      <c r="E2640" s="109"/>
      <c r="F2640" s="109"/>
      <c r="G2640" s="109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</row>
    <row r="2641" spans="2:52" s="2" customFormat="1" x14ac:dyDescent="0.25">
      <c r="B2641" s="432"/>
      <c r="C2641" s="109"/>
      <c r="D2641" s="108"/>
      <c r="E2641" s="109"/>
      <c r="F2641" s="109"/>
      <c r="G2641" s="109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</row>
    <row r="2642" spans="2:52" s="2" customFormat="1" x14ac:dyDescent="0.25">
      <c r="B2642" s="432"/>
      <c r="C2642" s="109"/>
      <c r="D2642" s="108"/>
      <c r="E2642" s="109"/>
      <c r="F2642" s="109"/>
      <c r="G2642" s="109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</row>
    <row r="2643" spans="2:52" s="2" customFormat="1" x14ac:dyDescent="0.25">
      <c r="B2643" s="432"/>
      <c r="C2643" s="109"/>
      <c r="D2643" s="108"/>
      <c r="E2643" s="109"/>
      <c r="F2643" s="109"/>
      <c r="G2643" s="109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</row>
    <row r="2644" spans="2:52" s="2" customFormat="1" x14ac:dyDescent="0.25">
      <c r="B2644" s="432"/>
      <c r="C2644" s="109"/>
      <c r="D2644" s="108"/>
      <c r="E2644" s="109"/>
      <c r="F2644" s="109"/>
      <c r="G2644" s="109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</row>
    <row r="2645" spans="2:52" s="2" customFormat="1" x14ac:dyDescent="0.25">
      <c r="B2645" s="432"/>
      <c r="C2645" s="109"/>
      <c r="D2645" s="108"/>
      <c r="E2645" s="109"/>
      <c r="F2645" s="109"/>
      <c r="G2645" s="109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</row>
    <row r="2646" spans="2:52" s="2" customFormat="1" x14ac:dyDescent="0.25">
      <c r="B2646" s="432"/>
      <c r="C2646" s="109"/>
      <c r="D2646" s="108"/>
      <c r="E2646" s="109"/>
      <c r="F2646" s="109"/>
      <c r="G2646" s="109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</row>
    <row r="2647" spans="2:52" s="2" customFormat="1" x14ac:dyDescent="0.25">
      <c r="B2647" s="432"/>
      <c r="C2647" s="109"/>
      <c r="D2647" s="108"/>
      <c r="E2647" s="109"/>
      <c r="F2647" s="109"/>
      <c r="G2647" s="109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</row>
    <row r="2648" spans="2:52" s="2" customFormat="1" x14ac:dyDescent="0.25">
      <c r="B2648" s="432"/>
      <c r="C2648" s="109"/>
      <c r="D2648" s="108"/>
      <c r="E2648" s="109"/>
      <c r="F2648" s="109"/>
      <c r="G2648" s="109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</row>
    <row r="2649" spans="2:52" s="2" customFormat="1" x14ac:dyDescent="0.25">
      <c r="B2649" s="432"/>
      <c r="C2649" s="109"/>
      <c r="D2649" s="108"/>
      <c r="E2649" s="109"/>
      <c r="F2649" s="109"/>
      <c r="G2649" s="109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</row>
    <row r="2650" spans="2:52" s="2" customFormat="1" x14ac:dyDescent="0.25">
      <c r="B2650" s="432"/>
      <c r="C2650" s="109"/>
      <c r="D2650" s="108"/>
      <c r="E2650" s="109"/>
      <c r="F2650" s="109"/>
      <c r="G2650" s="109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</row>
    <row r="2651" spans="2:52" s="2" customFormat="1" x14ac:dyDescent="0.25">
      <c r="B2651" s="432"/>
      <c r="C2651" s="109"/>
      <c r="D2651" s="108"/>
      <c r="E2651" s="109"/>
      <c r="F2651" s="109"/>
      <c r="G2651" s="109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</row>
    <row r="2652" spans="2:52" s="2" customFormat="1" x14ac:dyDescent="0.25">
      <c r="B2652" s="432"/>
      <c r="C2652" s="109"/>
      <c r="D2652" s="108"/>
      <c r="E2652" s="109"/>
      <c r="F2652" s="109"/>
      <c r="G2652" s="109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</row>
    <row r="2653" spans="2:52" s="2" customFormat="1" x14ac:dyDescent="0.25">
      <c r="B2653" s="432"/>
      <c r="C2653" s="109"/>
      <c r="D2653" s="108"/>
      <c r="E2653" s="109"/>
      <c r="F2653" s="109"/>
      <c r="G2653" s="109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</row>
    <row r="2654" spans="2:52" s="2" customFormat="1" x14ac:dyDescent="0.25">
      <c r="B2654" s="432"/>
      <c r="C2654" s="109"/>
      <c r="D2654" s="108"/>
      <c r="E2654" s="109"/>
      <c r="F2654" s="109"/>
      <c r="G2654" s="109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</row>
    <row r="2655" spans="2:52" s="2" customFormat="1" x14ac:dyDescent="0.25">
      <c r="B2655" s="432"/>
      <c r="C2655" s="109"/>
      <c r="D2655" s="108"/>
      <c r="E2655" s="109"/>
      <c r="F2655" s="109"/>
      <c r="G2655" s="109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</row>
    <row r="2656" spans="2:52" s="2" customFormat="1" x14ac:dyDescent="0.25">
      <c r="B2656" s="432"/>
      <c r="C2656" s="109"/>
      <c r="D2656" s="108"/>
      <c r="E2656" s="109"/>
      <c r="F2656" s="109"/>
      <c r="G2656" s="109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</row>
    <row r="2657" spans="2:52" s="2" customFormat="1" x14ac:dyDescent="0.25">
      <c r="B2657" s="432"/>
      <c r="C2657" s="109"/>
      <c r="D2657" s="108"/>
      <c r="E2657" s="109"/>
      <c r="F2657" s="109"/>
      <c r="G2657" s="109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</row>
    <row r="2658" spans="2:52" s="2" customFormat="1" x14ac:dyDescent="0.25">
      <c r="B2658" s="432"/>
      <c r="C2658" s="109"/>
      <c r="D2658" s="108"/>
      <c r="E2658" s="109"/>
      <c r="F2658" s="109"/>
      <c r="G2658" s="109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</row>
    <row r="2659" spans="2:52" s="2" customFormat="1" x14ac:dyDescent="0.25">
      <c r="B2659" s="432"/>
      <c r="C2659" s="109"/>
      <c r="D2659" s="108"/>
      <c r="E2659" s="109"/>
      <c r="F2659" s="109"/>
      <c r="G2659" s="109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</row>
    <row r="2660" spans="2:52" s="2" customFormat="1" x14ac:dyDescent="0.25">
      <c r="B2660" s="432"/>
      <c r="C2660" s="109"/>
      <c r="D2660" s="108"/>
      <c r="E2660" s="109"/>
      <c r="F2660" s="109"/>
      <c r="G2660" s="109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</row>
    <row r="2661" spans="2:52" s="2" customFormat="1" x14ac:dyDescent="0.25">
      <c r="B2661" s="432"/>
      <c r="C2661" s="109"/>
      <c r="D2661" s="108"/>
      <c r="E2661" s="109"/>
      <c r="F2661" s="109"/>
      <c r="G2661" s="109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</row>
    <row r="2662" spans="2:52" s="2" customFormat="1" x14ac:dyDescent="0.25">
      <c r="B2662" s="432"/>
      <c r="C2662" s="109"/>
      <c r="D2662" s="108"/>
      <c r="E2662" s="109"/>
      <c r="F2662" s="109"/>
      <c r="G2662" s="109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</row>
    <row r="2663" spans="2:52" s="2" customFormat="1" x14ac:dyDescent="0.25">
      <c r="B2663" s="432"/>
      <c r="C2663" s="109"/>
      <c r="D2663" s="108"/>
      <c r="E2663" s="109"/>
      <c r="F2663" s="109"/>
      <c r="G2663" s="109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</row>
    <row r="2664" spans="2:52" s="2" customFormat="1" x14ac:dyDescent="0.25">
      <c r="B2664" s="432"/>
      <c r="C2664" s="109"/>
      <c r="D2664" s="108"/>
      <c r="E2664" s="109"/>
      <c r="F2664" s="109"/>
      <c r="G2664" s="109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</row>
    <row r="2665" spans="2:52" s="2" customFormat="1" x14ac:dyDescent="0.25">
      <c r="B2665" s="432"/>
      <c r="C2665" s="109"/>
      <c r="D2665" s="108"/>
      <c r="E2665" s="109"/>
      <c r="F2665" s="109"/>
      <c r="G2665" s="109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</row>
    <row r="2666" spans="2:52" s="2" customFormat="1" x14ac:dyDescent="0.25">
      <c r="B2666" s="432"/>
      <c r="C2666" s="109"/>
      <c r="D2666" s="108"/>
      <c r="E2666" s="109"/>
      <c r="F2666" s="109"/>
      <c r="G2666" s="109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</row>
    <row r="2667" spans="2:52" s="2" customFormat="1" x14ac:dyDescent="0.25">
      <c r="B2667" s="432"/>
      <c r="C2667" s="109"/>
      <c r="D2667" s="108"/>
      <c r="E2667" s="109"/>
      <c r="F2667" s="109"/>
      <c r="G2667" s="109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</row>
    <row r="2668" spans="2:52" s="2" customFormat="1" x14ac:dyDescent="0.25">
      <c r="B2668" s="432"/>
      <c r="C2668" s="109"/>
      <c r="D2668" s="108"/>
      <c r="E2668" s="109"/>
      <c r="F2668" s="109"/>
      <c r="G2668" s="109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</row>
    <row r="2669" spans="2:52" s="2" customFormat="1" x14ac:dyDescent="0.25">
      <c r="B2669" s="432"/>
      <c r="C2669" s="109"/>
      <c r="D2669" s="108"/>
      <c r="E2669" s="109"/>
      <c r="F2669" s="109"/>
      <c r="G2669" s="109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</row>
    <row r="2670" spans="2:52" s="2" customFormat="1" x14ac:dyDescent="0.25">
      <c r="B2670" s="432"/>
      <c r="C2670" s="109"/>
      <c r="D2670" s="108"/>
      <c r="E2670" s="109"/>
      <c r="F2670" s="109"/>
      <c r="G2670" s="109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</row>
    <row r="2671" spans="2:52" s="2" customFormat="1" x14ac:dyDescent="0.25">
      <c r="B2671" s="432"/>
      <c r="C2671" s="109"/>
      <c r="D2671" s="108"/>
      <c r="E2671" s="109"/>
      <c r="F2671" s="109"/>
      <c r="G2671" s="109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</row>
    <row r="2672" spans="2:52" s="2" customFormat="1" x14ac:dyDescent="0.25">
      <c r="B2672" s="432"/>
      <c r="C2672" s="109"/>
      <c r="D2672" s="108"/>
      <c r="E2672" s="109"/>
      <c r="F2672" s="109"/>
      <c r="G2672" s="109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</row>
    <row r="2673" spans="2:52" s="2" customFormat="1" x14ac:dyDescent="0.25">
      <c r="B2673" s="432"/>
      <c r="C2673" s="109"/>
      <c r="D2673" s="108"/>
      <c r="E2673" s="109"/>
      <c r="F2673" s="109"/>
      <c r="G2673" s="109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</row>
    <row r="2674" spans="2:52" s="2" customFormat="1" x14ac:dyDescent="0.25">
      <c r="B2674" s="432"/>
      <c r="C2674" s="109"/>
      <c r="D2674" s="108"/>
      <c r="E2674" s="109"/>
      <c r="F2674" s="109"/>
      <c r="G2674" s="109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</row>
    <row r="2675" spans="2:52" s="2" customFormat="1" x14ac:dyDescent="0.25">
      <c r="B2675" s="432"/>
      <c r="C2675" s="109"/>
      <c r="D2675" s="108"/>
      <c r="E2675" s="109"/>
      <c r="F2675" s="109"/>
      <c r="G2675" s="109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</row>
    <row r="2676" spans="2:52" s="2" customFormat="1" x14ac:dyDescent="0.25">
      <c r="B2676" s="432"/>
      <c r="C2676" s="109"/>
      <c r="D2676" s="108"/>
      <c r="E2676" s="109"/>
      <c r="F2676" s="109"/>
      <c r="G2676" s="109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</row>
    <row r="2677" spans="2:52" s="2" customFormat="1" x14ac:dyDescent="0.25">
      <c r="B2677" s="432"/>
      <c r="C2677" s="109"/>
      <c r="D2677" s="108"/>
      <c r="E2677" s="109"/>
      <c r="F2677" s="109"/>
      <c r="G2677" s="109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</row>
    <row r="2678" spans="2:52" s="2" customFormat="1" x14ac:dyDescent="0.25">
      <c r="B2678" s="432"/>
      <c r="C2678" s="109"/>
      <c r="D2678" s="108"/>
      <c r="E2678" s="109"/>
      <c r="F2678" s="109"/>
      <c r="G2678" s="109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</row>
    <row r="2679" spans="2:52" s="2" customFormat="1" x14ac:dyDescent="0.25">
      <c r="B2679" s="432"/>
      <c r="C2679" s="109"/>
      <c r="D2679" s="108"/>
      <c r="E2679" s="109"/>
      <c r="F2679" s="109"/>
      <c r="G2679" s="109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</row>
    <row r="2680" spans="2:52" s="2" customFormat="1" x14ac:dyDescent="0.25">
      <c r="B2680" s="432"/>
      <c r="C2680" s="109"/>
      <c r="D2680" s="108"/>
      <c r="E2680" s="109"/>
      <c r="F2680" s="109"/>
      <c r="G2680" s="109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</row>
    <row r="2681" spans="2:52" s="2" customFormat="1" x14ac:dyDescent="0.25">
      <c r="B2681" s="432"/>
      <c r="C2681" s="109"/>
      <c r="D2681" s="108"/>
      <c r="E2681" s="109"/>
      <c r="F2681" s="109"/>
      <c r="G2681" s="109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</row>
    <row r="2682" spans="2:52" s="2" customFormat="1" x14ac:dyDescent="0.25">
      <c r="B2682" s="432"/>
      <c r="C2682" s="109"/>
      <c r="D2682" s="108"/>
      <c r="E2682" s="109"/>
      <c r="F2682" s="109"/>
      <c r="G2682" s="109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</row>
    <row r="2683" spans="2:52" s="2" customFormat="1" x14ac:dyDescent="0.25">
      <c r="B2683" s="432"/>
      <c r="C2683" s="109"/>
      <c r="D2683" s="108"/>
      <c r="E2683" s="109"/>
      <c r="F2683" s="109"/>
      <c r="G2683" s="109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</row>
    <row r="2684" spans="2:52" s="2" customFormat="1" x14ac:dyDescent="0.25">
      <c r="B2684" s="432"/>
      <c r="C2684" s="109"/>
      <c r="D2684" s="108"/>
      <c r="E2684" s="109"/>
      <c r="F2684" s="109"/>
      <c r="G2684" s="109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</row>
    <row r="2685" spans="2:52" s="2" customFormat="1" x14ac:dyDescent="0.25">
      <c r="B2685" s="432"/>
      <c r="C2685" s="109"/>
      <c r="D2685" s="108"/>
      <c r="E2685" s="109"/>
      <c r="F2685" s="109"/>
      <c r="G2685" s="109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</row>
    <row r="2686" spans="2:52" s="2" customFormat="1" x14ac:dyDescent="0.25">
      <c r="B2686" s="432"/>
      <c r="C2686" s="109"/>
      <c r="D2686" s="108"/>
      <c r="E2686" s="109"/>
      <c r="F2686" s="109"/>
      <c r="G2686" s="109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</row>
    <row r="2687" spans="2:52" s="2" customFormat="1" x14ac:dyDescent="0.25">
      <c r="B2687" s="432"/>
      <c r="C2687" s="109"/>
      <c r="D2687" s="108"/>
      <c r="E2687" s="109"/>
      <c r="F2687" s="109"/>
      <c r="G2687" s="109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</row>
    <row r="2688" spans="2:52" s="2" customFormat="1" x14ac:dyDescent="0.25">
      <c r="B2688" s="432"/>
      <c r="C2688" s="109"/>
      <c r="D2688" s="108"/>
      <c r="E2688" s="109"/>
      <c r="F2688" s="109"/>
      <c r="G2688" s="109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</row>
    <row r="2689" spans="2:52" s="2" customFormat="1" x14ac:dyDescent="0.25">
      <c r="B2689" s="432"/>
      <c r="C2689" s="109"/>
      <c r="D2689" s="108"/>
      <c r="E2689" s="109"/>
      <c r="F2689" s="109"/>
      <c r="G2689" s="109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</row>
    <row r="2690" spans="2:52" s="2" customFormat="1" x14ac:dyDescent="0.25">
      <c r="B2690" s="432"/>
      <c r="C2690" s="109"/>
      <c r="D2690" s="108"/>
      <c r="E2690" s="109"/>
      <c r="F2690" s="109"/>
      <c r="G2690" s="109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</row>
    <row r="2691" spans="2:52" s="2" customFormat="1" x14ac:dyDescent="0.25">
      <c r="B2691" s="432"/>
      <c r="C2691" s="109"/>
      <c r="D2691" s="108"/>
      <c r="E2691" s="109"/>
      <c r="F2691" s="109"/>
      <c r="G2691" s="109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</row>
    <row r="2692" spans="2:52" s="2" customFormat="1" x14ac:dyDescent="0.25">
      <c r="B2692" s="432"/>
      <c r="C2692" s="109"/>
      <c r="D2692" s="108"/>
      <c r="E2692" s="109"/>
      <c r="F2692" s="109"/>
      <c r="G2692" s="109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</row>
    <row r="2693" spans="2:52" s="2" customFormat="1" x14ac:dyDescent="0.25">
      <c r="B2693" s="432"/>
      <c r="C2693" s="109"/>
      <c r="D2693" s="108"/>
      <c r="E2693" s="109"/>
      <c r="F2693" s="109"/>
      <c r="G2693" s="109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</row>
    <row r="2694" spans="2:52" s="2" customFormat="1" x14ac:dyDescent="0.25">
      <c r="B2694" s="432"/>
      <c r="C2694" s="109"/>
      <c r="D2694" s="108"/>
      <c r="E2694" s="109"/>
      <c r="F2694" s="109"/>
      <c r="G2694" s="109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</row>
    <row r="2695" spans="2:52" s="2" customFormat="1" x14ac:dyDescent="0.25">
      <c r="B2695" s="432"/>
      <c r="C2695" s="109"/>
      <c r="D2695" s="108"/>
      <c r="E2695" s="109"/>
      <c r="F2695" s="109"/>
      <c r="G2695" s="109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</row>
    <row r="2696" spans="2:52" s="2" customFormat="1" x14ac:dyDescent="0.25">
      <c r="B2696" s="432"/>
      <c r="C2696" s="109"/>
      <c r="D2696" s="108"/>
      <c r="E2696" s="109"/>
      <c r="F2696" s="109"/>
      <c r="G2696" s="109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</row>
    <row r="2697" spans="2:52" s="2" customFormat="1" x14ac:dyDescent="0.25">
      <c r="B2697" s="432"/>
      <c r="C2697" s="109"/>
      <c r="D2697" s="108"/>
      <c r="E2697" s="109"/>
      <c r="F2697" s="109"/>
      <c r="G2697" s="109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</row>
    <row r="2698" spans="2:52" s="2" customFormat="1" x14ac:dyDescent="0.25">
      <c r="B2698" s="432"/>
      <c r="C2698" s="109"/>
      <c r="D2698" s="108"/>
      <c r="E2698" s="109"/>
      <c r="F2698" s="109"/>
      <c r="G2698" s="109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</row>
    <row r="2699" spans="2:52" s="2" customFormat="1" x14ac:dyDescent="0.25">
      <c r="B2699" s="432"/>
      <c r="C2699" s="109"/>
      <c r="D2699" s="108"/>
      <c r="E2699" s="109"/>
      <c r="F2699" s="109"/>
      <c r="G2699" s="109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</row>
    <row r="2700" spans="2:52" s="2" customFormat="1" x14ac:dyDescent="0.25">
      <c r="B2700" s="432"/>
      <c r="C2700" s="109"/>
      <c r="D2700" s="108"/>
      <c r="E2700" s="109"/>
      <c r="F2700" s="109"/>
      <c r="G2700" s="109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</row>
    <row r="2701" spans="2:52" s="2" customFormat="1" x14ac:dyDescent="0.25">
      <c r="B2701" s="432"/>
      <c r="C2701" s="109"/>
      <c r="D2701" s="108"/>
      <c r="E2701" s="109"/>
      <c r="F2701" s="109"/>
      <c r="G2701" s="109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</row>
    <row r="2702" spans="2:52" s="2" customFormat="1" x14ac:dyDescent="0.25">
      <c r="B2702" s="432"/>
      <c r="C2702" s="109"/>
      <c r="D2702" s="108"/>
      <c r="E2702" s="109"/>
      <c r="F2702" s="109"/>
      <c r="G2702" s="109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</row>
    <row r="2703" spans="2:52" s="2" customFormat="1" x14ac:dyDescent="0.25">
      <c r="B2703" s="432"/>
      <c r="C2703" s="109"/>
      <c r="D2703" s="108"/>
      <c r="E2703" s="109"/>
      <c r="F2703" s="109"/>
      <c r="G2703" s="109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</row>
    <row r="2704" spans="2:52" s="2" customFormat="1" x14ac:dyDescent="0.25">
      <c r="B2704" s="432"/>
      <c r="C2704" s="109"/>
      <c r="D2704" s="108"/>
      <c r="E2704" s="109"/>
      <c r="F2704" s="109"/>
      <c r="G2704" s="109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</row>
    <row r="2705" spans="2:52" s="2" customFormat="1" x14ac:dyDescent="0.25">
      <c r="B2705" s="432"/>
      <c r="C2705" s="109"/>
      <c r="D2705" s="108"/>
      <c r="E2705" s="109"/>
      <c r="F2705" s="109"/>
      <c r="G2705" s="109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</row>
    <row r="2706" spans="2:52" s="2" customFormat="1" x14ac:dyDescent="0.25">
      <c r="B2706" s="432"/>
      <c r="C2706" s="109"/>
      <c r="D2706" s="108"/>
      <c r="E2706" s="109"/>
      <c r="F2706" s="109"/>
      <c r="G2706" s="109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</row>
    <row r="2707" spans="2:52" s="2" customFormat="1" x14ac:dyDescent="0.25">
      <c r="B2707" s="432"/>
      <c r="C2707" s="109"/>
      <c r="D2707" s="108"/>
      <c r="E2707" s="109"/>
      <c r="F2707" s="109"/>
      <c r="G2707" s="109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</row>
    <row r="2708" spans="2:52" s="2" customFormat="1" x14ac:dyDescent="0.25">
      <c r="B2708" s="432"/>
      <c r="C2708" s="109"/>
      <c r="D2708" s="108"/>
      <c r="E2708" s="109"/>
      <c r="F2708" s="109"/>
      <c r="G2708" s="109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</row>
    <row r="2709" spans="2:52" s="2" customFormat="1" x14ac:dyDescent="0.25">
      <c r="B2709" s="432"/>
      <c r="C2709" s="109"/>
      <c r="D2709" s="108"/>
      <c r="E2709" s="109"/>
      <c r="F2709" s="109"/>
      <c r="G2709" s="109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</row>
    <row r="2710" spans="2:52" s="2" customFormat="1" x14ac:dyDescent="0.25">
      <c r="B2710" s="432"/>
      <c r="C2710" s="109"/>
      <c r="D2710" s="108"/>
      <c r="E2710" s="109"/>
      <c r="F2710" s="109"/>
      <c r="G2710" s="109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</row>
    <row r="2711" spans="2:52" s="2" customFormat="1" x14ac:dyDescent="0.25">
      <c r="B2711" s="432"/>
      <c r="C2711" s="109"/>
      <c r="D2711" s="108"/>
      <c r="E2711" s="109"/>
      <c r="F2711" s="109"/>
      <c r="G2711" s="109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</row>
    <row r="2712" spans="2:52" s="2" customFormat="1" x14ac:dyDescent="0.25">
      <c r="B2712" s="432"/>
      <c r="C2712" s="109"/>
      <c r="D2712" s="108"/>
      <c r="E2712" s="109"/>
      <c r="F2712" s="109"/>
      <c r="G2712" s="109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</row>
    <row r="2713" spans="2:52" s="2" customFormat="1" x14ac:dyDescent="0.25">
      <c r="B2713" s="432"/>
      <c r="C2713" s="109"/>
      <c r="D2713" s="108"/>
      <c r="E2713" s="109"/>
      <c r="F2713" s="109"/>
      <c r="G2713" s="109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</row>
    <row r="2714" spans="2:52" s="2" customFormat="1" x14ac:dyDescent="0.25">
      <c r="B2714" s="432"/>
      <c r="C2714" s="109"/>
      <c r="D2714" s="108"/>
      <c r="E2714" s="109"/>
      <c r="F2714" s="109"/>
      <c r="G2714" s="109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</row>
    <row r="2715" spans="2:52" s="2" customFormat="1" x14ac:dyDescent="0.25">
      <c r="B2715" s="432"/>
      <c r="C2715" s="109"/>
      <c r="D2715" s="108"/>
      <c r="E2715" s="109"/>
      <c r="F2715" s="109"/>
      <c r="G2715" s="109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</row>
    <row r="2716" spans="2:52" s="2" customFormat="1" x14ac:dyDescent="0.25">
      <c r="B2716" s="432"/>
      <c r="C2716" s="109"/>
      <c r="D2716" s="108"/>
      <c r="E2716" s="109"/>
      <c r="F2716" s="109"/>
      <c r="G2716" s="109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</row>
    <row r="2717" spans="2:52" s="2" customFormat="1" x14ac:dyDescent="0.25">
      <c r="B2717" s="432"/>
      <c r="C2717" s="109"/>
      <c r="D2717" s="108"/>
      <c r="E2717" s="109"/>
      <c r="F2717" s="109"/>
      <c r="G2717" s="109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</row>
    <row r="2718" spans="2:52" s="2" customFormat="1" x14ac:dyDescent="0.25">
      <c r="B2718" s="432"/>
      <c r="C2718" s="109"/>
      <c r="D2718" s="108"/>
      <c r="E2718" s="109"/>
      <c r="F2718" s="109"/>
      <c r="G2718" s="109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</row>
    <row r="2719" spans="2:52" s="2" customFormat="1" x14ac:dyDescent="0.25">
      <c r="B2719" s="432"/>
      <c r="C2719" s="109"/>
      <c r="D2719" s="108"/>
      <c r="E2719" s="109"/>
      <c r="F2719" s="109"/>
      <c r="G2719" s="109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</row>
    <row r="2720" spans="2:52" s="2" customFormat="1" x14ac:dyDescent="0.25">
      <c r="B2720" s="432"/>
      <c r="C2720" s="109"/>
      <c r="D2720" s="108"/>
      <c r="E2720" s="109"/>
      <c r="F2720" s="109"/>
      <c r="G2720" s="109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</row>
    <row r="2721" spans="2:52" s="2" customFormat="1" x14ac:dyDescent="0.25">
      <c r="B2721" s="432"/>
      <c r="C2721" s="109"/>
      <c r="D2721" s="108"/>
      <c r="E2721" s="109"/>
      <c r="F2721" s="109"/>
      <c r="G2721" s="109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</row>
    <row r="2722" spans="2:52" s="2" customFormat="1" x14ac:dyDescent="0.25">
      <c r="B2722" s="432"/>
      <c r="C2722" s="109"/>
      <c r="D2722" s="108"/>
      <c r="E2722" s="109"/>
      <c r="F2722" s="109"/>
      <c r="G2722" s="109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</row>
    <row r="2723" spans="2:52" s="2" customFormat="1" x14ac:dyDescent="0.25">
      <c r="B2723" s="432"/>
      <c r="C2723" s="109"/>
      <c r="D2723" s="108"/>
      <c r="E2723" s="109"/>
      <c r="F2723" s="109"/>
      <c r="G2723" s="109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</row>
    <row r="2724" spans="2:52" s="2" customFormat="1" x14ac:dyDescent="0.25">
      <c r="B2724" s="432"/>
      <c r="C2724" s="109"/>
      <c r="D2724" s="108"/>
      <c r="E2724" s="109"/>
      <c r="F2724" s="109"/>
      <c r="G2724" s="109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</row>
    <row r="2725" spans="2:52" s="2" customFormat="1" x14ac:dyDescent="0.25">
      <c r="B2725" s="432"/>
      <c r="C2725" s="109"/>
      <c r="D2725" s="108"/>
      <c r="E2725" s="109"/>
      <c r="F2725" s="109"/>
      <c r="G2725" s="109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</row>
    <row r="2726" spans="2:52" s="2" customFormat="1" x14ac:dyDescent="0.25">
      <c r="B2726" s="432"/>
      <c r="C2726" s="109"/>
      <c r="D2726" s="108"/>
      <c r="E2726" s="109"/>
      <c r="F2726" s="109"/>
      <c r="G2726" s="109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</row>
    <row r="2727" spans="2:52" s="2" customFormat="1" x14ac:dyDescent="0.25">
      <c r="B2727" s="432"/>
      <c r="C2727" s="109"/>
      <c r="D2727" s="108"/>
      <c r="E2727" s="109"/>
      <c r="F2727" s="109"/>
      <c r="G2727" s="109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</row>
    <row r="2728" spans="2:52" s="2" customFormat="1" x14ac:dyDescent="0.25">
      <c r="B2728" s="432"/>
      <c r="C2728" s="109"/>
      <c r="D2728" s="108"/>
      <c r="E2728" s="109"/>
      <c r="F2728" s="109"/>
      <c r="G2728" s="109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</row>
    <row r="2729" spans="2:52" s="2" customFormat="1" x14ac:dyDescent="0.25">
      <c r="B2729" s="432"/>
      <c r="C2729" s="109"/>
      <c r="D2729" s="108"/>
      <c r="E2729" s="109"/>
      <c r="F2729" s="109"/>
      <c r="G2729" s="109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</row>
    <row r="2730" spans="2:52" s="2" customFormat="1" x14ac:dyDescent="0.25">
      <c r="B2730" s="432"/>
      <c r="C2730" s="109"/>
      <c r="D2730" s="108"/>
      <c r="E2730" s="109"/>
      <c r="F2730" s="109"/>
      <c r="G2730" s="109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</row>
  </sheetData>
  <sheetProtection password="A255" sheet="1" objects="1" scenarios="1"/>
  <mergeCells count="4">
    <mergeCell ref="D3:D5"/>
    <mergeCell ref="E3:F5"/>
    <mergeCell ref="D8:F8"/>
    <mergeCell ref="B100:D100"/>
  </mergeCells>
  <pageMargins left="0.70866141732283472" right="0.31496062992125984" top="0.74803149606299213" bottom="0.74803149606299213" header="0.55118110236220474" footer="0.55118110236220474"/>
  <pageSetup paperSize="9" scale="75" orientation="portrait" r:id="rId1"/>
  <headerFooter>
    <oddFooter>&amp;L&amp;"Segoe UI,обычный"www.bcoat.ru&amp;R&amp;"Segoe UI,обычный"e-mail: zakaz@bcoat.ru</oddFooter>
  </headerFooter>
  <rowBreaks count="1" manualBreakCount="1"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M3027"/>
  <sheetViews>
    <sheetView zoomScale="70" zoomScaleNormal="70" zoomScaleSheetLayoutView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I18" sqref="I18"/>
    </sheetView>
  </sheetViews>
  <sheetFormatPr defaultRowHeight="15" x14ac:dyDescent="0.25"/>
  <cols>
    <col min="1" max="1" width="1.28515625" style="115" customWidth="1"/>
    <col min="2" max="2" width="9.140625" style="116"/>
    <col min="3" max="3" width="0" style="116" hidden="1" customWidth="1"/>
    <col min="4" max="4" width="7.140625" style="208" customWidth="1"/>
    <col min="5" max="5" width="49.5703125" style="116" customWidth="1"/>
    <col min="6" max="6" width="8.7109375" style="208" customWidth="1"/>
    <col min="7" max="24" width="7.140625" style="116" customWidth="1"/>
    <col min="25" max="25" width="11.85546875" style="115" customWidth="1"/>
    <col min="26" max="299" width="9.140625" style="115"/>
    <col min="300" max="16384" width="9.140625" style="116"/>
  </cols>
  <sheetData>
    <row r="1" spans="1:299" ht="26.25" customHeight="1" x14ac:dyDescent="0.25">
      <c r="A1" s="2"/>
      <c r="B1" s="113"/>
      <c r="C1" s="113"/>
      <c r="D1" s="114"/>
      <c r="E1" s="113"/>
      <c r="F1" s="550" t="s">
        <v>148</v>
      </c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</row>
    <row r="2" spans="1:299" ht="26.25" customHeight="1" x14ac:dyDescent="0.25">
      <c r="A2" s="2"/>
      <c r="B2" s="117"/>
      <c r="C2" s="117"/>
      <c r="D2" s="118"/>
      <c r="E2" s="117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</row>
    <row r="3" spans="1:299" ht="19.5" customHeight="1" x14ac:dyDescent="0.25">
      <c r="A3" s="2"/>
      <c r="B3" s="119"/>
      <c r="C3" s="119"/>
      <c r="D3" s="120"/>
      <c r="E3" s="119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99" ht="7.5" customHeight="1" x14ac:dyDescent="0.25">
      <c r="A4" s="2"/>
      <c r="B4" s="119"/>
      <c r="C4" s="119"/>
      <c r="D4" s="120"/>
      <c r="E4" s="119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</row>
    <row r="5" spans="1:299" ht="19.5" thickBot="1" x14ac:dyDescent="0.35">
      <c r="A5" s="2"/>
      <c r="B5" s="7"/>
      <c r="C5" s="7"/>
      <c r="D5" s="121"/>
      <c r="E5" s="7"/>
      <c r="F5" s="551" t="s">
        <v>7</v>
      </c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</row>
    <row r="6" spans="1:299" ht="20.25" customHeight="1" thickBot="1" x14ac:dyDescent="0.35">
      <c r="A6" s="2"/>
      <c r="B6" s="122"/>
      <c r="C6" s="123"/>
      <c r="D6" s="124"/>
      <c r="E6" s="125"/>
      <c r="F6" s="126" t="s">
        <v>80</v>
      </c>
      <c r="G6" s="553" t="s">
        <v>81</v>
      </c>
      <c r="H6" s="554"/>
      <c r="I6" s="554"/>
      <c r="J6" s="554"/>
      <c r="K6" s="554"/>
      <c r="L6" s="554"/>
      <c r="M6" s="554"/>
      <c r="N6" s="555"/>
      <c r="O6" s="554" t="s">
        <v>82</v>
      </c>
      <c r="P6" s="556"/>
      <c r="Q6" s="557" t="s">
        <v>83</v>
      </c>
      <c r="R6" s="554"/>
      <c r="S6" s="556"/>
      <c r="T6" s="555"/>
      <c r="U6" s="557" t="s">
        <v>84</v>
      </c>
      <c r="V6" s="555"/>
      <c r="W6" s="557" t="s">
        <v>85</v>
      </c>
      <c r="X6" s="556"/>
      <c r="Y6" s="450" t="s">
        <v>276</v>
      </c>
    </row>
    <row r="7" spans="1:299" ht="63.75" customHeight="1" thickBot="1" x14ac:dyDescent="0.3">
      <c r="B7" s="549" t="s">
        <v>10</v>
      </c>
      <c r="C7" s="215"/>
      <c r="D7" s="549" t="s">
        <v>149</v>
      </c>
      <c r="E7" s="548" t="s">
        <v>90</v>
      </c>
      <c r="F7" s="127" t="s">
        <v>218</v>
      </c>
      <c r="G7" s="558" t="s">
        <v>86</v>
      </c>
      <c r="H7" s="559"/>
      <c r="I7" s="559"/>
      <c r="J7" s="559"/>
      <c r="K7" s="559"/>
      <c r="L7" s="559"/>
      <c r="M7" s="559"/>
      <c r="N7" s="560"/>
      <c r="O7" s="561" t="s">
        <v>166</v>
      </c>
      <c r="P7" s="562"/>
      <c r="Q7" s="561" t="s">
        <v>87</v>
      </c>
      <c r="R7" s="563"/>
      <c r="S7" s="562"/>
      <c r="T7" s="564"/>
      <c r="U7" s="561" t="s">
        <v>88</v>
      </c>
      <c r="V7" s="564"/>
      <c r="W7" s="561" t="s">
        <v>89</v>
      </c>
      <c r="X7" s="562"/>
      <c r="Y7" s="453" t="s">
        <v>278</v>
      </c>
    </row>
    <row r="8" spans="1:299" ht="15.75" thickBot="1" x14ac:dyDescent="0.3">
      <c r="B8" s="549"/>
      <c r="C8" s="128"/>
      <c r="D8" s="549"/>
      <c r="E8" s="548"/>
      <c r="F8" s="18" t="s">
        <v>217</v>
      </c>
      <c r="G8" s="129">
        <v>0.1</v>
      </c>
      <c r="H8" s="130">
        <v>0.15</v>
      </c>
      <c r="I8" s="130">
        <v>0.2</v>
      </c>
      <c r="J8" s="130">
        <v>0.25</v>
      </c>
      <c r="K8" s="131">
        <v>0.5</v>
      </c>
      <c r="L8" s="132">
        <v>0.875</v>
      </c>
      <c r="M8" s="133">
        <v>1</v>
      </c>
      <c r="N8" s="134">
        <v>2.5</v>
      </c>
      <c r="O8" s="129">
        <v>0.5</v>
      </c>
      <c r="P8" s="134">
        <v>2.5</v>
      </c>
      <c r="Q8" s="135">
        <v>0.2</v>
      </c>
      <c r="R8" s="131">
        <v>0.5</v>
      </c>
      <c r="S8" s="136">
        <v>2.5</v>
      </c>
      <c r="T8" s="137">
        <v>10</v>
      </c>
      <c r="U8" s="129">
        <v>0.5</v>
      </c>
      <c r="V8" s="134">
        <v>2.5</v>
      </c>
      <c r="W8" s="129">
        <v>0.1</v>
      </c>
      <c r="X8" s="451">
        <v>0.2</v>
      </c>
      <c r="Y8" s="452">
        <v>0.23300000000000001</v>
      </c>
    </row>
    <row r="9" spans="1:299" s="2" customFormat="1" ht="4.5" customHeight="1" x14ac:dyDescent="0.25">
      <c r="B9" s="138"/>
      <c r="C9" s="20"/>
      <c r="D9" s="138"/>
      <c r="E9" s="139"/>
      <c r="F9" s="20"/>
      <c r="G9" s="140"/>
      <c r="H9" s="141"/>
      <c r="I9" s="141"/>
      <c r="J9" s="141"/>
      <c r="K9" s="140"/>
      <c r="L9" s="142"/>
      <c r="M9" s="143"/>
      <c r="N9" s="140"/>
      <c r="O9" s="140"/>
      <c r="P9" s="140"/>
      <c r="Q9" s="141"/>
      <c r="R9" s="140"/>
      <c r="S9" s="140"/>
      <c r="T9" s="143"/>
      <c r="U9" s="140"/>
      <c r="V9" s="140"/>
      <c r="W9" s="140"/>
      <c r="X9" s="141"/>
    </row>
    <row r="10" spans="1:299" ht="19.5" thickBot="1" x14ac:dyDescent="0.35">
      <c r="A10" s="2"/>
      <c r="B10" s="538" t="s">
        <v>118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</row>
    <row r="11" spans="1:299" s="155" customFormat="1" ht="14.25" thickBot="1" x14ac:dyDescent="0.3">
      <c r="A11" s="144"/>
      <c r="B11" s="434">
        <v>3112244</v>
      </c>
      <c r="C11" s="146"/>
      <c r="D11" s="147">
        <v>5021</v>
      </c>
      <c r="E11" s="148" t="s">
        <v>94</v>
      </c>
      <c r="F11" s="149" t="s">
        <v>163</v>
      </c>
      <c r="G11" s="151"/>
      <c r="H11" s="152"/>
      <c r="I11" s="167"/>
      <c r="J11" s="167"/>
      <c r="K11" s="152"/>
      <c r="L11" s="152"/>
      <c r="M11" s="151"/>
      <c r="N11" s="153"/>
      <c r="O11" s="150"/>
      <c r="P11" s="153"/>
      <c r="Q11" s="150"/>
      <c r="R11" s="152"/>
      <c r="S11" s="152"/>
      <c r="T11" s="153"/>
      <c r="U11" s="154"/>
      <c r="V11" s="440"/>
      <c r="W11" s="443"/>
      <c r="X11" s="454"/>
      <c r="Y11" s="456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  <c r="IW11" s="144"/>
      <c r="IX11" s="144"/>
      <c r="IY11" s="144"/>
      <c r="IZ11" s="144"/>
      <c r="JA11" s="144"/>
      <c r="JB11" s="144"/>
      <c r="JC11" s="144"/>
      <c r="JD11" s="144"/>
      <c r="JE11" s="144"/>
      <c r="JF11" s="144"/>
      <c r="JG11" s="144"/>
      <c r="JH11" s="144"/>
      <c r="JI11" s="144"/>
      <c r="JJ11" s="144"/>
      <c r="JK11" s="144"/>
      <c r="JL11" s="144"/>
      <c r="JM11" s="144"/>
      <c r="JN11" s="144"/>
      <c r="JO11" s="144"/>
      <c r="JP11" s="144"/>
      <c r="JQ11" s="144"/>
      <c r="JR11" s="144"/>
      <c r="JS11" s="144"/>
      <c r="JT11" s="144"/>
      <c r="JU11" s="144"/>
      <c r="JV11" s="144"/>
      <c r="JW11" s="144"/>
      <c r="JX11" s="144"/>
      <c r="JY11" s="144"/>
      <c r="JZ11" s="144"/>
      <c r="KA11" s="144"/>
      <c r="KB11" s="144"/>
      <c r="KC11" s="144"/>
      <c r="KD11" s="144"/>
      <c r="KE11" s="144"/>
      <c r="KF11" s="144"/>
      <c r="KG11" s="144"/>
      <c r="KH11" s="144"/>
      <c r="KI11" s="144"/>
      <c r="KJ11" s="144"/>
      <c r="KK11" s="144"/>
      <c r="KL11" s="144"/>
      <c r="KM11" s="144"/>
    </row>
    <row r="12" spans="1:299" s="155" customFormat="1" ht="14.25" thickBot="1" x14ac:dyDescent="0.3">
      <c r="A12" s="144"/>
      <c r="B12" s="434">
        <v>3112237</v>
      </c>
      <c r="C12" s="169"/>
      <c r="D12" s="147">
        <v>5021</v>
      </c>
      <c r="E12" s="171" t="s">
        <v>92</v>
      </c>
      <c r="F12" s="172" t="s">
        <v>93</v>
      </c>
      <c r="G12" s="173"/>
      <c r="H12" s="174"/>
      <c r="I12" s="175"/>
      <c r="J12" s="176"/>
      <c r="K12" s="174"/>
      <c r="L12" s="174"/>
      <c r="M12" s="175"/>
      <c r="N12" s="177"/>
      <c r="O12" s="173"/>
      <c r="P12" s="177"/>
      <c r="Q12" s="173"/>
      <c r="R12" s="174"/>
      <c r="S12" s="174"/>
      <c r="T12" s="177"/>
      <c r="U12" s="178"/>
      <c r="V12" s="441"/>
      <c r="W12" s="444"/>
      <c r="X12" s="441"/>
      <c r="Y12" s="457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  <c r="IW12" s="144"/>
      <c r="IX12" s="144"/>
      <c r="IY12" s="144"/>
      <c r="IZ12" s="144"/>
      <c r="JA12" s="144"/>
      <c r="JB12" s="144"/>
      <c r="JC12" s="144"/>
      <c r="JD12" s="144"/>
      <c r="JE12" s="144"/>
      <c r="JF12" s="144"/>
      <c r="JG12" s="144"/>
      <c r="JH12" s="144"/>
      <c r="JI12" s="144"/>
      <c r="JJ12" s="144"/>
      <c r="JK12" s="144"/>
      <c r="JL12" s="144"/>
      <c r="JM12" s="144"/>
      <c r="JN12" s="144"/>
      <c r="JO12" s="144"/>
      <c r="JP12" s="144"/>
      <c r="JQ12" s="144"/>
      <c r="JR12" s="144"/>
      <c r="JS12" s="144"/>
      <c r="JT12" s="144"/>
      <c r="JU12" s="144"/>
      <c r="JV12" s="144"/>
      <c r="JW12" s="144"/>
      <c r="JX12" s="144"/>
      <c r="JY12" s="144"/>
      <c r="JZ12" s="144"/>
      <c r="KA12" s="144"/>
      <c r="KB12" s="144"/>
      <c r="KC12" s="144"/>
      <c r="KD12" s="144"/>
      <c r="KE12" s="144"/>
      <c r="KF12" s="144"/>
      <c r="KG12" s="144"/>
      <c r="KH12" s="144"/>
      <c r="KI12" s="144"/>
      <c r="KJ12" s="144"/>
      <c r="KK12" s="144"/>
      <c r="KL12" s="144"/>
      <c r="KM12" s="144"/>
    </row>
    <row r="13" spans="1:299" s="155" customFormat="1" ht="14.25" thickBot="1" x14ac:dyDescent="0.3">
      <c r="A13" s="144"/>
      <c r="B13" s="434">
        <v>3112239</v>
      </c>
      <c r="C13" s="169"/>
      <c r="D13" s="147">
        <v>5021</v>
      </c>
      <c r="E13" s="171" t="s">
        <v>94</v>
      </c>
      <c r="F13" s="172" t="s">
        <v>93</v>
      </c>
      <c r="G13" s="173"/>
      <c r="H13" s="174"/>
      <c r="I13" s="175"/>
      <c r="J13" s="176"/>
      <c r="K13" s="174"/>
      <c r="L13" s="174"/>
      <c r="M13" s="175"/>
      <c r="N13" s="177"/>
      <c r="O13" s="173"/>
      <c r="P13" s="177"/>
      <c r="Q13" s="173"/>
      <c r="R13" s="174"/>
      <c r="S13" s="174"/>
      <c r="T13" s="177"/>
      <c r="U13" s="178"/>
      <c r="V13" s="441"/>
      <c r="W13" s="444"/>
      <c r="X13" s="441"/>
      <c r="Y13" s="457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  <c r="JA13" s="144"/>
      <c r="JB13" s="144"/>
      <c r="JC13" s="144"/>
      <c r="JD13" s="144"/>
      <c r="JE13" s="144"/>
      <c r="JF13" s="144"/>
      <c r="JG13" s="144"/>
      <c r="JH13" s="144"/>
      <c r="JI13" s="144"/>
      <c r="JJ13" s="144"/>
      <c r="JK13" s="144"/>
      <c r="JL13" s="144"/>
      <c r="JM13" s="144"/>
      <c r="JN13" s="144"/>
      <c r="JO13" s="144"/>
      <c r="JP13" s="144"/>
      <c r="JQ13" s="144"/>
      <c r="JR13" s="144"/>
      <c r="JS13" s="144"/>
      <c r="JT13" s="144"/>
      <c r="JU13" s="144"/>
      <c r="JV13" s="144"/>
      <c r="JW13" s="144"/>
      <c r="JX13" s="144"/>
      <c r="JY13" s="144"/>
      <c r="JZ13" s="144"/>
      <c r="KA13" s="144"/>
      <c r="KB13" s="144"/>
      <c r="KC13" s="144"/>
      <c r="KD13" s="144"/>
      <c r="KE13" s="144"/>
      <c r="KF13" s="144"/>
      <c r="KG13" s="144"/>
      <c r="KH13" s="144"/>
      <c r="KI13" s="144"/>
      <c r="KJ13" s="144"/>
      <c r="KK13" s="144"/>
      <c r="KL13" s="144"/>
      <c r="KM13" s="144"/>
    </row>
    <row r="14" spans="1:299" s="155" customFormat="1" ht="14.25" thickBot="1" x14ac:dyDescent="0.3">
      <c r="A14" s="144"/>
      <c r="B14" s="434">
        <v>3112238</v>
      </c>
      <c r="C14" s="169"/>
      <c r="D14" s="147">
        <v>5021</v>
      </c>
      <c r="E14" s="171" t="s">
        <v>95</v>
      </c>
      <c r="F14" s="172" t="s">
        <v>93</v>
      </c>
      <c r="G14" s="173"/>
      <c r="H14" s="174"/>
      <c r="I14" s="175"/>
      <c r="J14" s="176"/>
      <c r="K14" s="174"/>
      <c r="L14" s="174"/>
      <c r="M14" s="175"/>
      <c r="N14" s="177"/>
      <c r="O14" s="173"/>
      <c r="P14" s="177"/>
      <c r="Q14" s="173"/>
      <c r="R14" s="174"/>
      <c r="S14" s="174"/>
      <c r="T14" s="177"/>
      <c r="U14" s="178"/>
      <c r="V14" s="441"/>
      <c r="W14" s="444"/>
      <c r="X14" s="441"/>
      <c r="Y14" s="457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144"/>
      <c r="IX14" s="144"/>
      <c r="IY14" s="144"/>
      <c r="IZ14" s="144"/>
      <c r="JA14" s="144"/>
      <c r="JB14" s="144"/>
      <c r="JC14" s="144"/>
      <c r="JD14" s="144"/>
      <c r="JE14" s="144"/>
      <c r="JF14" s="144"/>
      <c r="JG14" s="144"/>
      <c r="JH14" s="144"/>
      <c r="JI14" s="144"/>
      <c r="JJ14" s="144"/>
      <c r="JK14" s="144"/>
      <c r="JL14" s="144"/>
      <c r="JM14" s="144"/>
      <c r="JN14" s="144"/>
      <c r="JO14" s="144"/>
      <c r="JP14" s="144"/>
      <c r="JQ14" s="144"/>
      <c r="JR14" s="144"/>
      <c r="JS14" s="144"/>
      <c r="JT14" s="144"/>
      <c r="JU14" s="144"/>
      <c r="JV14" s="144"/>
      <c r="JW14" s="144"/>
      <c r="JX14" s="144"/>
      <c r="JY14" s="144"/>
      <c r="JZ14" s="144"/>
      <c r="KA14" s="144"/>
      <c r="KB14" s="144"/>
      <c r="KC14" s="144"/>
      <c r="KD14" s="144"/>
      <c r="KE14" s="144"/>
      <c r="KF14" s="144"/>
      <c r="KG14" s="144"/>
      <c r="KH14" s="144"/>
      <c r="KI14" s="144"/>
      <c r="KJ14" s="144"/>
      <c r="KK14" s="144"/>
      <c r="KL14" s="144"/>
      <c r="KM14" s="144"/>
    </row>
    <row r="15" spans="1:299" s="155" customFormat="1" ht="14.25" thickBot="1" x14ac:dyDescent="0.3">
      <c r="A15" s="144"/>
      <c r="B15" s="434">
        <v>3112240</v>
      </c>
      <c r="C15" s="179"/>
      <c r="D15" s="147">
        <v>5021</v>
      </c>
      <c r="E15" s="171" t="s">
        <v>94</v>
      </c>
      <c r="F15" s="172" t="s">
        <v>162</v>
      </c>
      <c r="G15" s="180"/>
      <c r="H15" s="174"/>
      <c r="I15" s="174"/>
      <c r="J15" s="176"/>
      <c r="K15" s="174"/>
      <c r="L15" s="175"/>
      <c r="M15" s="175"/>
      <c r="N15" s="177"/>
      <c r="O15" s="173"/>
      <c r="P15" s="177"/>
      <c r="Q15" s="173"/>
      <c r="R15" s="174"/>
      <c r="S15" s="174"/>
      <c r="T15" s="177"/>
      <c r="U15" s="178"/>
      <c r="V15" s="441"/>
      <c r="W15" s="444"/>
      <c r="X15" s="441"/>
      <c r="Y15" s="458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144"/>
      <c r="IX15" s="144"/>
      <c r="IY15" s="144"/>
      <c r="IZ15" s="144"/>
      <c r="JA15" s="144"/>
      <c r="JB15" s="144"/>
      <c r="JC15" s="144"/>
      <c r="JD15" s="144"/>
      <c r="JE15" s="144"/>
      <c r="JF15" s="144"/>
      <c r="JG15" s="144"/>
      <c r="JH15" s="144"/>
      <c r="JI15" s="144"/>
      <c r="JJ15" s="144"/>
      <c r="JK15" s="144"/>
      <c r="JL15" s="144"/>
      <c r="JM15" s="144"/>
      <c r="JN15" s="144"/>
      <c r="JO15" s="144"/>
      <c r="JP15" s="144"/>
      <c r="JQ15" s="144"/>
      <c r="JR15" s="144"/>
      <c r="JS15" s="144"/>
      <c r="JT15" s="144"/>
      <c r="JU15" s="144"/>
      <c r="JV15" s="144"/>
      <c r="JW15" s="144"/>
      <c r="JX15" s="144"/>
      <c r="JY15" s="144"/>
      <c r="JZ15" s="144"/>
      <c r="KA15" s="144"/>
      <c r="KB15" s="144"/>
      <c r="KC15" s="144"/>
      <c r="KD15" s="144"/>
      <c r="KE15" s="144"/>
      <c r="KF15" s="144"/>
      <c r="KG15" s="144"/>
      <c r="KH15" s="144"/>
      <c r="KI15" s="144"/>
      <c r="KJ15" s="144"/>
      <c r="KK15" s="144"/>
      <c r="KL15" s="144"/>
      <c r="KM15" s="144"/>
    </row>
    <row r="16" spans="1:299" s="155" customFormat="1" ht="14.25" thickBot="1" x14ac:dyDescent="0.3">
      <c r="A16" s="144"/>
      <c r="B16" s="434">
        <v>3112242</v>
      </c>
      <c r="C16" s="181"/>
      <c r="D16" s="147">
        <v>5021</v>
      </c>
      <c r="E16" s="159" t="s">
        <v>95</v>
      </c>
      <c r="F16" s="160" t="s">
        <v>162</v>
      </c>
      <c r="G16" s="182"/>
      <c r="H16" s="163"/>
      <c r="I16" s="163"/>
      <c r="J16" s="163"/>
      <c r="K16" s="163"/>
      <c r="L16" s="162"/>
      <c r="M16" s="162"/>
      <c r="N16" s="164"/>
      <c r="O16" s="161"/>
      <c r="P16" s="164"/>
      <c r="Q16" s="161"/>
      <c r="R16" s="163"/>
      <c r="S16" s="163"/>
      <c r="T16" s="164"/>
      <c r="U16" s="165"/>
      <c r="V16" s="442"/>
      <c r="W16" s="445"/>
      <c r="X16" s="455"/>
      <c r="Y16" s="459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  <c r="IX16" s="144"/>
      <c r="IY16" s="144"/>
      <c r="IZ16" s="144"/>
      <c r="JA16" s="144"/>
      <c r="JB16" s="144"/>
      <c r="JC16" s="144"/>
      <c r="JD16" s="144"/>
      <c r="JE16" s="144"/>
      <c r="JF16" s="144"/>
      <c r="JG16" s="144"/>
      <c r="JH16" s="144"/>
      <c r="JI16" s="144"/>
      <c r="JJ16" s="144"/>
      <c r="JK16" s="144"/>
      <c r="JL16" s="144"/>
      <c r="JM16" s="144"/>
      <c r="JN16" s="144"/>
      <c r="JO16" s="144"/>
      <c r="JP16" s="144"/>
      <c r="JQ16" s="144"/>
      <c r="JR16" s="144"/>
      <c r="JS16" s="144"/>
      <c r="JT16" s="144"/>
      <c r="JU16" s="144"/>
      <c r="JV16" s="144"/>
      <c r="JW16" s="144"/>
      <c r="JX16" s="144"/>
      <c r="JY16" s="144"/>
      <c r="JZ16" s="144"/>
      <c r="KA16" s="144"/>
      <c r="KB16" s="144"/>
      <c r="KC16" s="144"/>
      <c r="KD16" s="144"/>
      <c r="KE16" s="144"/>
      <c r="KF16" s="144"/>
      <c r="KG16" s="144"/>
      <c r="KH16" s="144"/>
      <c r="KI16" s="144"/>
      <c r="KJ16" s="144"/>
      <c r="KK16" s="144"/>
      <c r="KL16" s="144"/>
      <c r="KM16" s="144"/>
    </row>
    <row r="17" spans="1:299" s="166" customFormat="1" ht="6.75" customHeight="1" thickBot="1" x14ac:dyDescent="0.3">
      <c r="B17" s="547"/>
      <c r="C17" s="547"/>
      <c r="D17" s="547"/>
      <c r="E17" s="547"/>
      <c r="F17" s="547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4"/>
      <c r="V17" s="184"/>
      <c r="W17" s="183"/>
      <c r="X17" s="183"/>
    </row>
    <row r="18" spans="1:299" s="155" customFormat="1" ht="13.5" x14ac:dyDescent="0.25">
      <c r="A18" s="144"/>
      <c r="B18" s="145">
        <v>3112232</v>
      </c>
      <c r="C18" s="146"/>
      <c r="D18" s="147">
        <v>5022</v>
      </c>
      <c r="E18" s="148" t="s">
        <v>97</v>
      </c>
      <c r="F18" s="149" t="s">
        <v>163</v>
      </c>
      <c r="G18" s="185"/>
      <c r="H18" s="152"/>
      <c r="I18" s="167"/>
      <c r="J18" s="167"/>
      <c r="K18" s="152"/>
      <c r="L18" s="152"/>
      <c r="M18" s="151"/>
      <c r="N18" s="153"/>
      <c r="O18" s="150"/>
      <c r="P18" s="153"/>
      <c r="Q18" s="150"/>
      <c r="R18" s="152"/>
      <c r="S18" s="152"/>
      <c r="T18" s="153"/>
      <c r="U18" s="154"/>
      <c r="V18" s="440"/>
      <c r="W18" s="443"/>
      <c r="X18" s="454"/>
      <c r="Y18" s="460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  <c r="JA18" s="144"/>
      <c r="JB18" s="144"/>
      <c r="JC18" s="144"/>
      <c r="JD18" s="144"/>
      <c r="JE18" s="144"/>
      <c r="JF18" s="144"/>
      <c r="JG18" s="144"/>
      <c r="JH18" s="144"/>
      <c r="JI18" s="144"/>
      <c r="JJ18" s="144"/>
      <c r="JK18" s="144"/>
      <c r="JL18" s="144"/>
      <c r="JM18" s="144"/>
      <c r="JN18" s="144"/>
      <c r="JO18" s="144"/>
      <c r="JP18" s="144"/>
      <c r="JQ18" s="144"/>
      <c r="JR18" s="144"/>
      <c r="JS18" s="144"/>
      <c r="JT18" s="144"/>
      <c r="JU18" s="144"/>
      <c r="JV18" s="144"/>
      <c r="JW18" s="144"/>
      <c r="JX18" s="144"/>
      <c r="JY18" s="144"/>
      <c r="JZ18" s="144"/>
      <c r="KA18" s="144"/>
      <c r="KB18" s="144"/>
      <c r="KC18" s="144"/>
      <c r="KD18" s="144"/>
      <c r="KE18" s="144"/>
      <c r="KF18" s="144"/>
      <c r="KG18" s="144"/>
      <c r="KH18" s="144"/>
      <c r="KI18" s="144"/>
      <c r="KJ18" s="144"/>
      <c r="KK18" s="144"/>
      <c r="KL18" s="144"/>
      <c r="KM18" s="144"/>
    </row>
    <row r="19" spans="1:299" s="155" customFormat="1" ht="13.5" x14ac:dyDescent="0.25">
      <c r="A19" s="144"/>
      <c r="B19" s="168">
        <v>3112245</v>
      </c>
      <c r="C19" s="169"/>
      <c r="D19" s="170">
        <v>5022</v>
      </c>
      <c r="E19" s="171" t="s">
        <v>97</v>
      </c>
      <c r="F19" s="172" t="s">
        <v>93</v>
      </c>
      <c r="G19" s="173"/>
      <c r="H19" s="174"/>
      <c r="I19" s="175"/>
      <c r="J19" s="176"/>
      <c r="K19" s="174"/>
      <c r="L19" s="174"/>
      <c r="M19" s="175"/>
      <c r="N19" s="177"/>
      <c r="O19" s="173"/>
      <c r="P19" s="177"/>
      <c r="Q19" s="173"/>
      <c r="R19" s="174"/>
      <c r="S19" s="174"/>
      <c r="T19" s="177"/>
      <c r="U19" s="178"/>
      <c r="V19" s="441"/>
      <c r="W19" s="444"/>
      <c r="X19" s="441"/>
      <c r="Y19" s="457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  <c r="IW19" s="144"/>
      <c r="IX19" s="144"/>
      <c r="IY19" s="144"/>
      <c r="IZ19" s="144"/>
      <c r="JA19" s="144"/>
      <c r="JB19" s="144"/>
      <c r="JC19" s="144"/>
      <c r="JD19" s="144"/>
      <c r="JE19" s="144"/>
      <c r="JF19" s="144"/>
      <c r="JG19" s="144"/>
      <c r="JH19" s="144"/>
      <c r="JI19" s="144"/>
      <c r="JJ19" s="144"/>
      <c r="JK19" s="144"/>
      <c r="JL19" s="144"/>
      <c r="JM19" s="144"/>
      <c r="JN19" s="144"/>
      <c r="JO19" s="144"/>
      <c r="JP19" s="144"/>
      <c r="JQ19" s="144"/>
      <c r="JR19" s="144"/>
      <c r="JS19" s="144"/>
      <c r="JT19" s="144"/>
      <c r="JU19" s="144"/>
      <c r="JV19" s="144"/>
      <c r="JW19" s="144"/>
      <c r="JX19" s="144"/>
      <c r="JY19" s="144"/>
      <c r="JZ19" s="144"/>
      <c r="KA19" s="144"/>
      <c r="KB19" s="144"/>
      <c r="KC19" s="144"/>
      <c r="KD19" s="144"/>
      <c r="KE19" s="144"/>
      <c r="KF19" s="144"/>
      <c r="KG19" s="144"/>
      <c r="KH19" s="144"/>
      <c r="KI19" s="144"/>
      <c r="KJ19" s="144"/>
      <c r="KK19" s="144"/>
      <c r="KL19" s="144"/>
      <c r="KM19" s="144"/>
    </row>
    <row r="20" spans="1:299" s="155" customFormat="1" ht="14.25" thickBot="1" x14ac:dyDescent="0.3">
      <c r="A20" s="144"/>
      <c r="B20" s="156">
        <v>3112228</v>
      </c>
      <c r="C20" s="157"/>
      <c r="D20" s="158">
        <v>5022</v>
      </c>
      <c r="E20" s="159" t="s">
        <v>98</v>
      </c>
      <c r="F20" s="160" t="s">
        <v>93</v>
      </c>
      <c r="G20" s="161"/>
      <c r="H20" s="163"/>
      <c r="I20" s="162"/>
      <c r="J20" s="186"/>
      <c r="K20" s="163"/>
      <c r="L20" s="163"/>
      <c r="M20" s="162"/>
      <c r="N20" s="164"/>
      <c r="O20" s="161"/>
      <c r="P20" s="164"/>
      <c r="Q20" s="161"/>
      <c r="R20" s="163"/>
      <c r="S20" s="163"/>
      <c r="T20" s="164"/>
      <c r="U20" s="165"/>
      <c r="V20" s="442"/>
      <c r="W20" s="445"/>
      <c r="X20" s="455"/>
      <c r="Y20" s="461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  <c r="IW20" s="144"/>
      <c r="IX20" s="144"/>
      <c r="IY20" s="144"/>
      <c r="IZ20" s="144"/>
      <c r="JA20" s="144"/>
      <c r="JB20" s="144"/>
      <c r="JC20" s="144"/>
      <c r="JD20" s="144"/>
      <c r="JE20" s="144"/>
      <c r="JF20" s="144"/>
      <c r="JG20" s="144"/>
      <c r="JH20" s="144"/>
      <c r="JI20" s="144"/>
      <c r="JJ20" s="144"/>
      <c r="JK20" s="144"/>
      <c r="JL20" s="144"/>
      <c r="JM20" s="144"/>
      <c r="JN20" s="144"/>
      <c r="JO20" s="144"/>
      <c r="JP20" s="144"/>
      <c r="JQ20" s="144"/>
      <c r="JR20" s="144"/>
      <c r="JS20" s="144"/>
      <c r="JT20" s="144"/>
      <c r="JU20" s="144"/>
      <c r="JV20" s="144"/>
      <c r="JW20" s="144"/>
      <c r="JX20" s="144"/>
      <c r="JY20" s="144"/>
      <c r="JZ20" s="144"/>
      <c r="KA20" s="144"/>
      <c r="KB20" s="144"/>
      <c r="KC20" s="144"/>
      <c r="KD20" s="144"/>
      <c r="KE20" s="144"/>
      <c r="KF20" s="144"/>
      <c r="KG20" s="144"/>
      <c r="KH20" s="144"/>
      <c r="KI20" s="144"/>
      <c r="KJ20" s="144"/>
      <c r="KK20" s="144"/>
      <c r="KL20" s="144"/>
      <c r="KM20" s="144"/>
    </row>
    <row r="21" spans="1:299" s="166" customFormat="1" ht="6.75" customHeight="1" thickBot="1" x14ac:dyDescent="0.3">
      <c r="B21" s="547"/>
      <c r="C21" s="547"/>
      <c r="D21" s="547"/>
      <c r="E21" s="547"/>
      <c r="F21" s="547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4"/>
      <c r="V21" s="184"/>
      <c r="W21" s="183"/>
      <c r="X21" s="183"/>
    </row>
    <row r="22" spans="1:299" s="155" customFormat="1" ht="13.5" x14ac:dyDescent="0.25">
      <c r="A22" s="144"/>
      <c r="B22" s="145">
        <v>3112230</v>
      </c>
      <c r="C22" s="146"/>
      <c r="D22" s="147">
        <v>5023</v>
      </c>
      <c r="E22" s="148" t="s">
        <v>91</v>
      </c>
      <c r="F22" s="149" t="s">
        <v>64</v>
      </c>
      <c r="G22" s="150"/>
      <c r="H22" s="151"/>
      <c r="I22" s="152"/>
      <c r="J22" s="152"/>
      <c r="K22" s="152"/>
      <c r="L22" s="152"/>
      <c r="M22" s="151"/>
      <c r="N22" s="153"/>
      <c r="O22" s="150"/>
      <c r="P22" s="153"/>
      <c r="Q22" s="150"/>
      <c r="R22" s="152"/>
      <c r="S22" s="152"/>
      <c r="T22" s="153"/>
      <c r="U22" s="154"/>
      <c r="V22" s="440"/>
      <c r="W22" s="443"/>
      <c r="X22" s="454"/>
      <c r="Y22" s="456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  <c r="IW22" s="144"/>
      <c r="IX22" s="144"/>
      <c r="IY22" s="144"/>
      <c r="IZ22" s="144"/>
      <c r="JA22" s="144"/>
      <c r="JB22" s="144"/>
      <c r="JC22" s="144"/>
      <c r="JD22" s="144"/>
      <c r="JE22" s="144"/>
      <c r="JF22" s="144"/>
      <c r="JG22" s="144"/>
      <c r="JH22" s="144"/>
      <c r="JI22" s="144"/>
      <c r="JJ22" s="144"/>
      <c r="JK22" s="144"/>
      <c r="JL22" s="144"/>
      <c r="JM22" s="144"/>
      <c r="JN22" s="144"/>
      <c r="JO22" s="144"/>
      <c r="JP22" s="144"/>
      <c r="JQ22" s="144"/>
      <c r="JR22" s="144"/>
      <c r="JS22" s="144"/>
      <c r="JT22" s="144"/>
      <c r="JU22" s="144"/>
      <c r="JV22" s="144"/>
      <c r="JW22" s="144"/>
      <c r="JX22" s="144"/>
      <c r="JY22" s="144"/>
      <c r="JZ22" s="144"/>
      <c r="KA22" s="144"/>
      <c r="KB22" s="144"/>
      <c r="KC22" s="144"/>
      <c r="KD22" s="144"/>
      <c r="KE22" s="144"/>
      <c r="KF22" s="144"/>
      <c r="KG22" s="144"/>
      <c r="KH22" s="144"/>
      <c r="KI22" s="144"/>
      <c r="KJ22" s="144"/>
      <c r="KK22" s="144"/>
      <c r="KL22" s="144"/>
      <c r="KM22" s="144"/>
    </row>
    <row r="23" spans="1:299" s="155" customFormat="1" ht="14.25" thickBot="1" x14ac:dyDescent="0.3">
      <c r="A23" s="144"/>
      <c r="B23" s="156">
        <v>3112234</v>
      </c>
      <c r="C23" s="157"/>
      <c r="D23" s="158">
        <v>5023</v>
      </c>
      <c r="E23" s="159" t="s">
        <v>216</v>
      </c>
      <c r="F23" s="160" t="s">
        <v>64</v>
      </c>
      <c r="G23" s="161"/>
      <c r="H23" s="162"/>
      <c r="I23" s="163"/>
      <c r="J23" s="163"/>
      <c r="K23" s="163"/>
      <c r="L23" s="163"/>
      <c r="M23" s="162"/>
      <c r="N23" s="164"/>
      <c r="O23" s="161"/>
      <c r="P23" s="164"/>
      <c r="Q23" s="161"/>
      <c r="R23" s="163"/>
      <c r="S23" s="163"/>
      <c r="T23" s="164"/>
      <c r="U23" s="165"/>
      <c r="V23" s="442"/>
      <c r="W23" s="445"/>
      <c r="X23" s="455"/>
      <c r="Y23" s="461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  <c r="IW23" s="144"/>
      <c r="IX23" s="144"/>
      <c r="IY23" s="144"/>
      <c r="IZ23" s="144"/>
      <c r="JA23" s="144"/>
      <c r="JB23" s="144"/>
      <c r="JC23" s="144"/>
      <c r="JD23" s="144"/>
      <c r="JE23" s="144"/>
      <c r="JF23" s="144"/>
      <c r="JG23" s="144"/>
      <c r="JH23" s="144"/>
      <c r="JI23" s="144"/>
      <c r="JJ23" s="144"/>
      <c r="JK23" s="144"/>
      <c r="JL23" s="144"/>
      <c r="JM23" s="144"/>
      <c r="JN23" s="144"/>
      <c r="JO23" s="144"/>
      <c r="JP23" s="144"/>
      <c r="JQ23" s="144"/>
      <c r="JR23" s="144"/>
      <c r="JS23" s="144"/>
      <c r="JT23" s="144"/>
      <c r="JU23" s="144"/>
      <c r="JV23" s="144"/>
      <c r="JW23" s="144"/>
      <c r="JX23" s="144"/>
      <c r="JY23" s="144"/>
      <c r="JZ23" s="144"/>
      <c r="KA23" s="144"/>
      <c r="KB23" s="144"/>
      <c r="KC23" s="144"/>
      <c r="KD23" s="144"/>
      <c r="KE23" s="144"/>
      <c r="KF23" s="144"/>
      <c r="KG23" s="144"/>
      <c r="KH23" s="144"/>
      <c r="KI23" s="144"/>
      <c r="KJ23" s="144"/>
      <c r="KK23" s="144"/>
      <c r="KL23" s="144"/>
      <c r="KM23" s="144"/>
    </row>
    <row r="24" spans="1:299" s="166" customFormat="1" ht="6.75" customHeight="1" thickBot="1" x14ac:dyDescent="0.3"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</row>
    <row r="25" spans="1:299" s="155" customFormat="1" ht="14.25" thickBot="1" x14ac:dyDescent="0.3">
      <c r="A25" s="144"/>
      <c r="B25" s="436">
        <v>3112248</v>
      </c>
      <c r="C25" s="437"/>
      <c r="D25" s="438">
        <v>5027</v>
      </c>
      <c r="E25" s="439" t="s">
        <v>274</v>
      </c>
      <c r="F25" s="435" t="s">
        <v>275</v>
      </c>
      <c r="G25" s="152"/>
      <c r="H25" s="152"/>
      <c r="I25" s="167"/>
      <c r="J25" s="167"/>
      <c r="K25" s="152"/>
      <c r="L25" s="152"/>
      <c r="M25" s="152"/>
      <c r="N25" s="153"/>
      <c r="O25" s="150"/>
      <c r="P25" s="153"/>
      <c r="Q25" s="150"/>
      <c r="R25" s="152"/>
      <c r="S25" s="152"/>
      <c r="T25" s="153"/>
      <c r="U25" s="154"/>
      <c r="V25" s="440"/>
      <c r="W25" s="446"/>
      <c r="X25" s="447"/>
      <c r="Y25" s="48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  <c r="IW25" s="144"/>
      <c r="IX25" s="144"/>
      <c r="IY25" s="144"/>
      <c r="IZ25" s="144"/>
      <c r="JA25" s="144"/>
      <c r="JB25" s="144"/>
      <c r="JC25" s="144"/>
      <c r="JD25" s="144"/>
      <c r="JE25" s="144"/>
      <c r="JF25" s="144"/>
      <c r="JG25" s="144"/>
      <c r="JH25" s="144"/>
      <c r="JI25" s="144"/>
      <c r="JJ25" s="144"/>
      <c r="JK25" s="144"/>
      <c r="JL25" s="144"/>
      <c r="JM25" s="144"/>
      <c r="JN25" s="144"/>
      <c r="JO25" s="144"/>
      <c r="JP25" s="144"/>
      <c r="JQ25" s="144"/>
      <c r="JR25" s="144"/>
      <c r="JS25" s="144"/>
      <c r="JT25" s="144"/>
      <c r="JU25" s="144"/>
      <c r="JV25" s="144"/>
      <c r="JW25" s="144"/>
      <c r="JX25" s="144"/>
      <c r="JY25" s="144"/>
      <c r="JZ25" s="144"/>
      <c r="KA25" s="144"/>
      <c r="KB25" s="144"/>
      <c r="KC25" s="144"/>
      <c r="KD25" s="144"/>
      <c r="KE25" s="144"/>
      <c r="KF25" s="144"/>
      <c r="KG25" s="144"/>
      <c r="KH25" s="144"/>
      <c r="KI25" s="144"/>
      <c r="KJ25" s="144"/>
      <c r="KK25" s="144"/>
      <c r="KL25" s="144"/>
      <c r="KM25" s="144"/>
    </row>
    <row r="26" spans="1:299" s="155" customFormat="1" ht="19.5" thickBot="1" x14ac:dyDescent="0.35">
      <c r="A26" s="166"/>
      <c r="B26" s="538" t="s">
        <v>119</v>
      </c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  <c r="IW26" s="144"/>
      <c r="IX26" s="144"/>
      <c r="IY26" s="144"/>
      <c r="IZ26" s="144"/>
      <c r="JA26" s="144"/>
      <c r="JB26" s="144"/>
      <c r="JC26" s="144"/>
      <c r="JD26" s="144"/>
      <c r="JE26" s="144"/>
      <c r="JF26" s="144"/>
      <c r="JG26" s="144"/>
      <c r="JH26" s="144"/>
      <c r="JI26" s="144"/>
      <c r="JJ26" s="144"/>
      <c r="JK26" s="144"/>
      <c r="JL26" s="144"/>
      <c r="JM26" s="144"/>
      <c r="JN26" s="144"/>
      <c r="JO26" s="144"/>
      <c r="JP26" s="144"/>
      <c r="JQ26" s="144"/>
      <c r="JR26" s="144"/>
      <c r="JS26" s="144"/>
      <c r="JT26" s="144"/>
      <c r="JU26" s="144"/>
      <c r="JV26" s="144"/>
      <c r="JW26" s="144"/>
      <c r="JX26" s="144"/>
      <c r="JY26" s="144"/>
      <c r="JZ26" s="144"/>
      <c r="KA26" s="144"/>
      <c r="KB26" s="144"/>
      <c r="KC26" s="144"/>
      <c r="KD26" s="144"/>
      <c r="KE26" s="144"/>
      <c r="KF26" s="144"/>
      <c r="KG26" s="144"/>
      <c r="KH26" s="144"/>
      <c r="KI26" s="144"/>
      <c r="KJ26" s="144"/>
      <c r="KK26" s="144"/>
      <c r="KL26" s="144"/>
      <c r="KM26" s="144"/>
    </row>
    <row r="27" spans="1:299" s="155" customFormat="1" ht="14.25" thickBot="1" x14ac:dyDescent="0.3">
      <c r="A27" s="144"/>
      <c r="B27" s="434">
        <v>3111040</v>
      </c>
      <c r="C27" s="187"/>
      <c r="D27" s="147">
        <v>5071</v>
      </c>
      <c r="E27" s="148" t="s">
        <v>99</v>
      </c>
      <c r="F27" s="149" t="s">
        <v>96</v>
      </c>
      <c r="G27" s="150"/>
      <c r="H27" s="152"/>
      <c r="I27" s="152"/>
      <c r="J27" s="152"/>
      <c r="K27" s="152"/>
      <c r="L27" s="152"/>
      <c r="M27" s="152"/>
      <c r="N27" s="153"/>
      <c r="O27" s="150"/>
      <c r="P27" s="153"/>
      <c r="Q27" s="185"/>
      <c r="R27" s="167"/>
      <c r="S27" s="167"/>
      <c r="T27" s="153"/>
      <c r="U27" s="440"/>
      <c r="V27" s="440"/>
      <c r="W27" s="443"/>
      <c r="X27" s="454"/>
      <c r="Y27" s="456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144"/>
      <c r="IX27" s="144"/>
      <c r="IY27" s="144"/>
      <c r="IZ27" s="144"/>
      <c r="JA27" s="144"/>
      <c r="JB27" s="144"/>
      <c r="JC27" s="144"/>
      <c r="JD27" s="144"/>
      <c r="JE27" s="144"/>
      <c r="JF27" s="144"/>
      <c r="JG27" s="144"/>
      <c r="JH27" s="144"/>
      <c r="JI27" s="144"/>
      <c r="JJ27" s="144"/>
      <c r="JK27" s="144"/>
      <c r="JL27" s="144"/>
      <c r="JM27" s="144"/>
      <c r="JN27" s="144"/>
      <c r="JO27" s="144"/>
      <c r="JP27" s="144"/>
      <c r="JQ27" s="144"/>
      <c r="JR27" s="144"/>
      <c r="JS27" s="144"/>
      <c r="JT27" s="144"/>
      <c r="JU27" s="144"/>
      <c r="JV27" s="144"/>
      <c r="JW27" s="144"/>
      <c r="JX27" s="144"/>
      <c r="JY27" s="144"/>
      <c r="JZ27" s="144"/>
      <c r="KA27" s="144"/>
      <c r="KB27" s="144"/>
      <c r="KC27" s="144"/>
      <c r="KD27" s="144"/>
      <c r="KE27" s="144"/>
      <c r="KF27" s="144"/>
      <c r="KG27" s="144"/>
      <c r="KH27" s="144"/>
      <c r="KI27" s="144"/>
      <c r="KJ27" s="144"/>
      <c r="KK27" s="144"/>
      <c r="KL27" s="144"/>
      <c r="KM27" s="144"/>
    </row>
    <row r="28" spans="1:299" s="155" customFormat="1" ht="14.25" thickBot="1" x14ac:dyDescent="0.3">
      <c r="A28" s="144"/>
      <c r="B28" s="434">
        <v>3111036</v>
      </c>
      <c r="C28" s="188"/>
      <c r="D28" s="147">
        <v>5071</v>
      </c>
      <c r="E28" s="171" t="s">
        <v>99</v>
      </c>
      <c r="F28" s="172" t="s">
        <v>100</v>
      </c>
      <c r="G28" s="173"/>
      <c r="H28" s="174"/>
      <c r="I28" s="174"/>
      <c r="J28" s="174"/>
      <c r="K28" s="174"/>
      <c r="L28" s="174"/>
      <c r="M28" s="174"/>
      <c r="N28" s="177"/>
      <c r="O28" s="173"/>
      <c r="P28" s="177"/>
      <c r="Q28" s="173"/>
      <c r="R28" s="175"/>
      <c r="S28" s="176"/>
      <c r="T28" s="177"/>
      <c r="U28" s="189"/>
      <c r="V28" s="441"/>
      <c r="W28" s="444"/>
      <c r="X28" s="441"/>
      <c r="Y28" s="457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  <c r="IW28" s="144"/>
      <c r="IX28" s="144"/>
      <c r="IY28" s="144"/>
      <c r="IZ28" s="144"/>
      <c r="JA28" s="144"/>
      <c r="JB28" s="144"/>
      <c r="JC28" s="144"/>
      <c r="JD28" s="144"/>
      <c r="JE28" s="144"/>
      <c r="JF28" s="144"/>
      <c r="JG28" s="144"/>
      <c r="JH28" s="144"/>
      <c r="JI28" s="144"/>
      <c r="JJ28" s="144"/>
      <c r="JK28" s="144"/>
      <c r="JL28" s="144"/>
      <c r="JM28" s="144"/>
      <c r="JN28" s="144"/>
      <c r="JO28" s="144"/>
      <c r="JP28" s="144"/>
      <c r="JQ28" s="144"/>
      <c r="JR28" s="144"/>
      <c r="JS28" s="144"/>
      <c r="JT28" s="144"/>
      <c r="JU28" s="144"/>
      <c r="JV28" s="144"/>
      <c r="JW28" s="144"/>
      <c r="JX28" s="144"/>
      <c r="JY28" s="144"/>
      <c r="JZ28" s="144"/>
      <c r="KA28" s="144"/>
      <c r="KB28" s="144"/>
      <c r="KC28" s="144"/>
      <c r="KD28" s="144"/>
      <c r="KE28" s="144"/>
      <c r="KF28" s="144"/>
      <c r="KG28" s="144"/>
      <c r="KH28" s="144"/>
      <c r="KI28" s="144"/>
      <c r="KJ28" s="144"/>
      <c r="KK28" s="144"/>
      <c r="KL28" s="144"/>
      <c r="KM28" s="144"/>
    </row>
    <row r="29" spans="1:299" s="155" customFormat="1" ht="14.25" thickBot="1" x14ac:dyDescent="0.3">
      <c r="A29" s="144"/>
      <c r="B29" s="434">
        <v>3111037</v>
      </c>
      <c r="C29" s="188"/>
      <c r="D29" s="147">
        <v>5071</v>
      </c>
      <c r="E29" s="171" t="s">
        <v>99</v>
      </c>
      <c r="F29" s="172" t="s">
        <v>101</v>
      </c>
      <c r="G29" s="173"/>
      <c r="H29" s="174"/>
      <c r="I29" s="174"/>
      <c r="J29" s="174"/>
      <c r="K29" s="174"/>
      <c r="L29" s="174"/>
      <c r="M29" s="174"/>
      <c r="N29" s="177"/>
      <c r="O29" s="173"/>
      <c r="P29" s="177"/>
      <c r="Q29" s="173"/>
      <c r="R29" s="174"/>
      <c r="S29" s="175"/>
      <c r="T29" s="190"/>
      <c r="U29" s="178"/>
      <c r="V29" s="448"/>
      <c r="W29" s="444"/>
      <c r="X29" s="441"/>
      <c r="Y29" s="457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  <c r="IW29" s="144"/>
      <c r="IX29" s="144"/>
      <c r="IY29" s="144"/>
      <c r="IZ29" s="144"/>
      <c r="JA29" s="144"/>
      <c r="JB29" s="144"/>
      <c r="JC29" s="144"/>
      <c r="JD29" s="144"/>
      <c r="JE29" s="144"/>
      <c r="JF29" s="144"/>
      <c r="JG29" s="144"/>
      <c r="JH29" s="144"/>
      <c r="JI29" s="144"/>
      <c r="JJ29" s="144"/>
      <c r="JK29" s="144"/>
      <c r="JL29" s="144"/>
      <c r="JM29" s="144"/>
      <c r="JN29" s="144"/>
      <c r="JO29" s="144"/>
      <c r="JP29" s="144"/>
      <c r="JQ29" s="144"/>
      <c r="JR29" s="144"/>
      <c r="JS29" s="144"/>
      <c r="JT29" s="144"/>
      <c r="JU29" s="144"/>
      <c r="JV29" s="144"/>
      <c r="JW29" s="144"/>
      <c r="JX29" s="144"/>
      <c r="JY29" s="144"/>
      <c r="JZ29" s="144"/>
      <c r="KA29" s="144"/>
      <c r="KB29" s="144"/>
      <c r="KC29" s="144"/>
      <c r="KD29" s="144"/>
      <c r="KE29" s="144"/>
      <c r="KF29" s="144"/>
      <c r="KG29" s="144"/>
      <c r="KH29" s="144"/>
      <c r="KI29" s="144"/>
      <c r="KJ29" s="144"/>
      <c r="KK29" s="144"/>
      <c r="KL29" s="144"/>
      <c r="KM29" s="144"/>
    </row>
    <row r="30" spans="1:299" s="155" customFormat="1" ht="14.25" thickBot="1" x14ac:dyDescent="0.3">
      <c r="A30" s="144"/>
      <c r="B30" s="434">
        <v>3111038</v>
      </c>
      <c r="C30" s="191"/>
      <c r="D30" s="147">
        <v>5071</v>
      </c>
      <c r="E30" s="171" t="s">
        <v>99</v>
      </c>
      <c r="F30" s="160" t="s">
        <v>164</v>
      </c>
      <c r="G30" s="161"/>
      <c r="H30" s="163"/>
      <c r="I30" s="163"/>
      <c r="J30" s="163"/>
      <c r="K30" s="163"/>
      <c r="L30" s="163"/>
      <c r="M30" s="163"/>
      <c r="N30" s="164"/>
      <c r="O30" s="161"/>
      <c r="P30" s="164"/>
      <c r="Q30" s="161"/>
      <c r="R30" s="163"/>
      <c r="S30" s="163"/>
      <c r="T30" s="192"/>
      <c r="U30" s="165"/>
      <c r="V30" s="449"/>
      <c r="W30" s="445"/>
      <c r="X30" s="455"/>
      <c r="Y30" s="45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  <c r="IW30" s="144"/>
      <c r="IX30" s="144"/>
      <c r="IY30" s="144"/>
      <c r="IZ30" s="144"/>
      <c r="JA30" s="144"/>
      <c r="JB30" s="144"/>
      <c r="JC30" s="144"/>
      <c r="JD30" s="144"/>
      <c r="JE30" s="144"/>
      <c r="JF30" s="144"/>
      <c r="JG30" s="144"/>
      <c r="JH30" s="144"/>
      <c r="JI30" s="144"/>
      <c r="JJ30" s="144"/>
      <c r="JK30" s="144"/>
      <c r="JL30" s="144"/>
      <c r="JM30" s="144"/>
      <c r="JN30" s="144"/>
      <c r="JO30" s="144"/>
      <c r="JP30" s="144"/>
      <c r="JQ30" s="144"/>
      <c r="JR30" s="144"/>
      <c r="JS30" s="144"/>
      <c r="JT30" s="144"/>
      <c r="JU30" s="144"/>
      <c r="JV30" s="144"/>
      <c r="JW30" s="144"/>
      <c r="JX30" s="144"/>
      <c r="JY30" s="144"/>
      <c r="JZ30" s="144"/>
      <c r="KA30" s="144"/>
      <c r="KB30" s="144"/>
      <c r="KC30" s="144"/>
      <c r="KD30" s="144"/>
      <c r="KE30" s="144"/>
      <c r="KF30" s="144"/>
      <c r="KG30" s="144"/>
      <c r="KH30" s="144"/>
      <c r="KI30" s="144"/>
      <c r="KJ30" s="144"/>
      <c r="KK30" s="144"/>
      <c r="KL30" s="144"/>
      <c r="KM30" s="144"/>
    </row>
    <row r="31" spans="1:299" s="166" customFormat="1" ht="6.75" customHeight="1" thickBot="1" x14ac:dyDescent="0.3">
      <c r="B31" s="547"/>
      <c r="C31" s="547"/>
      <c r="D31" s="547"/>
      <c r="E31" s="547"/>
      <c r="F31" s="547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99" s="155" customFormat="1" ht="13.5" x14ac:dyDescent="0.25">
      <c r="A32" s="144"/>
      <c r="B32" s="145">
        <v>3111035</v>
      </c>
      <c r="C32" s="194"/>
      <c r="D32" s="147">
        <v>5073</v>
      </c>
      <c r="E32" s="148" t="s">
        <v>103</v>
      </c>
      <c r="F32" s="149" t="s">
        <v>104</v>
      </c>
      <c r="G32" s="150"/>
      <c r="H32" s="152"/>
      <c r="I32" s="152"/>
      <c r="J32" s="152"/>
      <c r="K32" s="152"/>
      <c r="L32" s="152"/>
      <c r="M32" s="152"/>
      <c r="N32" s="153"/>
      <c r="O32" s="150"/>
      <c r="P32" s="153"/>
      <c r="Q32" s="150"/>
      <c r="R32" s="152"/>
      <c r="S32" s="152"/>
      <c r="T32" s="153"/>
      <c r="U32" s="154"/>
      <c r="V32" s="152"/>
      <c r="W32" s="152"/>
      <c r="X32" s="462"/>
      <c r="Y32" s="456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  <c r="IW32" s="144"/>
      <c r="IX32" s="144"/>
      <c r="IY32" s="144"/>
      <c r="IZ32" s="144"/>
      <c r="JA32" s="144"/>
      <c r="JB32" s="144"/>
      <c r="JC32" s="144"/>
      <c r="JD32" s="144"/>
      <c r="JE32" s="144"/>
      <c r="JF32" s="144"/>
      <c r="JG32" s="144"/>
      <c r="JH32" s="144"/>
      <c r="JI32" s="144"/>
      <c r="JJ32" s="144"/>
      <c r="JK32" s="144"/>
      <c r="JL32" s="144"/>
      <c r="JM32" s="144"/>
      <c r="JN32" s="144"/>
      <c r="JO32" s="144"/>
      <c r="JP32" s="144"/>
      <c r="JQ32" s="144"/>
      <c r="JR32" s="144"/>
      <c r="JS32" s="144"/>
      <c r="JT32" s="144"/>
      <c r="JU32" s="144"/>
      <c r="JV32" s="144"/>
      <c r="JW32" s="144"/>
      <c r="JX32" s="144"/>
      <c r="JY32" s="144"/>
      <c r="JZ32" s="144"/>
      <c r="KA32" s="144"/>
      <c r="KB32" s="144"/>
      <c r="KC32" s="144"/>
      <c r="KD32" s="144"/>
      <c r="KE32" s="144"/>
      <c r="KF32" s="144"/>
      <c r="KG32" s="144"/>
      <c r="KH32" s="144"/>
      <c r="KI32" s="144"/>
      <c r="KJ32" s="144"/>
      <c r="KK32" s="144"/>
      <c r="KL32" s="144"/>
      <c r="KM32" s="144"/>
    </row>
    <row r="33" spans="1:299" s="155" customFormat="1" ht="14.25" thickBot="1" x14ac:dyDescent="0.3">
      <c r="A33" s="144"/>
      <c r="B33" s="156">
        <v>3111033</v>
      </c>
      <c r="C33" s="195"/>
      <c r="D33" s="158">
        <v>5073</v>
      </c>
      <c r="E33" s="159" t="s">
        <v>105</v>
      </c>
      <c r="F33" s="160" t="s">
        <v>96</v>
      </c>
      <c r="G33" s="161"/>
      <c r="H33" s="163"/>
      <c r="I33" s="163"/>
      <c r="J33" s="163"/>
      <c r="K33" s="163"/>
      <c r="L33" s="163"/>
      <c r="M33" s="163"/>
      <c r="N33" s="164"/>
      <c r="O33" s="161"/>
      <c r="P33" s="164"/>
      <c r="Q33" s="161"/>
      <c r="R33" s="163"/>
      <c r="S33" s="163"/>
      <c r="T33" s="164"/>
      <c r="U33" s="165"/>
      <c r="V33" s="163"/>
      <c r="W33" s="162"/>
      <c r="X33" s="449"/>
      <c r="Y33" s="461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  <c r="IW33" s="144"/>
      <c r="IX33" s="144"/>
      <c r="IY33" s="144"/>
      <c r="IZ33" s="144"/>
      <c r="JA33" s="144"/>
      <c r="JB33" s="144"/>
      <c r="JC33" s="144"/>
      <c r="JD33" s="144"/>
      <c r="JE33" s="144"/>
      <c r="JF33" s="144"/>
      <c r="JG33" s="144"/>
      <c r="JH33" s="144"/>
      <c r="JI33" s="144"/>
      <c r="JJ33" s="144"/>
      <c r="JK33" s="144"/>
      <c r="JL33" s="144"/>
      <c r="JM33" s="144"/>
      <c r="JN33" s="144"/>
      <c r="JO33" s="144"/>
      <c r="JP33" s="144"/>
      <c r="JQ33" s="144"/>
      <c r="JR33" s="144"/>
      <c r="JS33" s="144"/>
      <c r="JT33" s="144"/>
      <c r="JU33" s="144"/>
      <c r="JV33" s="144"/>
      <c r="JW33" s="144"/>
      <c r="JX33" s="144"/>
      <c r="JY33" s="144"/>
      <c r="JZ33" s="144"/>
      <c r="KA33" s="144"/>
      <c r="KB33" s="144"/>
      <c r="KC33" s="144"/>
      <c r="KD33" s="144"/>
      <c r="KE33" s="144"/>
      <c r="KF33" s="144"/>
      <c r="KG33" s="144"/>
      <c r="KH33" s="144"/>
      <c r="KI33" s="144"/>
      <c r="KJ33" s="144"/>
      <c r="KK33" s="144"/>
      <c r="KL33" s="144"/>
      <c r="KM33" s="144"/>
    </row>
    <row r="34" spans="1:299" s="166" customFormat="1" ht="6.75" customHeight="1" thickBot="1" x14ac:dyDescent="0.3">
      <c r="B34" s="547"/>
      <c r="C34" s="547"/>
      <c r="D34" s="547"/>
      <c r="E34" s="547"/>
      <c r="F34" s="547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1:299" s="155" customFormat="1" ht="14.25" thickBot="1" x14ac:dyDescent="0.3">
      <c r="A35" s="144"/>
      <c r="B35" s="193">
        <v>3111030</v>
      </c>
      <c r="C35" s="463"/>
      <c r="D35" s="464">
        <v>5074</v>
      </c>
      <c r="E35" s="465" t="s">
        <v>102</v>
      </c>
      <c r="F35" s="468" t="s">
        <v>100</v>
      </c>
      <c r="G35" s="470"/>
      <c r="H35" s="471"/>
      <c r="I35" s="471"/>
      <c r="J35" s="471"/>
      <c r="K35" s="472"/>
      <c r="L35" s="471"/>
      <c r="M35" s="472"/>
      <c r="N35" s="477"/>
      <c r="O35" s="479"/>
      <c r="P35" s="477"/>
      <c r="Q35" s="470"/>
      <c r="R35" s="471"/>
      <c r="S35" s="471"/>
      <c r="T35" s="473"/>
      <c r="U35" s="470"/>
      <c r="V35" s="473"/>
      <c r="W35" s="470"/>
      <c r="X35" s="473"/>
      <c r="Y35" s="456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  <c r="IW35" s="144"/>
      <c r="IX35" s="144"/>
      <c r="IY35" s="144"/>
      <c r="IZ35" s="144"/>
      <c r="JA35" s="144"/>
      <c r="JB35" s="144"/>
      <c r="JC35" s="144"/>
      <c r="JD35" s="144"/>
      <c r="JE35" s="144"/>
      <c r="JF35" s="144"/>
      <c r="JG35" s="144"/>
      <c r="JH35" s="144"/>
      <c r="JI35" s="144"/>
      <c r="JJ35" s="144"/>
      <c r="JK35" s="144"/>
      <c r="JL35" s="144"/>
      <c r="JM35" s="144"/>
      <c r="JN35" s="144"/>
      <c r="JO35" s="144"/>
      <c r="JP35" s="144"/>
      <c r="JQ35" s="144"/>
      <c r="JR35" s="144"/>
      <c r="JS35" s="144"/>
      <c r="JT35" s="144"/>
      <c r="JU35" s="144"/>
      <c r="JV35" s="144"/>
      <c r="JW35" s="144"/>
      <c r="JX35" s="144"/>
      <c r="JY35" s="144"/>
      <c r="JZ35" s="144"/>
      <c r="KA35" s="144"/>
      <c r="KB35" s="144"/>
      <c r="KC35" s="144"/>
      <c r="KD35" s="144"/>
      <c r="KE35" s="144"/>
      <c r="KF35" s="144"/>
      <c r="KG35" s="144"/>
      <c r="KH35" s="144"/>
      <c r="KI35" s="144"/>
      <c r="KJ35" s="144"/>
      <c r="KK35" s="144"/>
      <c r="KL35" s="144"/>
      <c r="KM35" s="144"/>
    </row>
    <row r="36" spans="1:299" s="155" customFormat="1" ht="14.25" thickBot="1" x14ac:dyDescent="0.3">
      <c r="A36" s="144"/>
      <c r="B36" s="193">
        <v>3111031</v>
      </c>
      <c r="C36" s="463"/>
      <c r="D36" s="466">
        <v>5074</v>
      </c>
      <c r="E36" s="467" t="s">
        <v>102</v>
      </c>
      <c r="F36" s="469" t="s">
        <v>101</v>
      </c>
      <c r="G36" s="474"/>
      <c r="H36" s="475"/>
      <c r="I36" s="475"/>
      <c r="J36" s="475"/>
      <c r="K36" s="475"/>
      <c r="L36" s="475"/>
      <c r="M36" s="475"/>
      <c r="N36" s="472"/>
      <c r="O36" s="478"/>
      <c r="P36" s="472"/>
      <c r="Q36" s="474"/>
      <c r="R36" s="475"/>
      <c r="S36" s="475"/>
      <c r="T36" s="476"/>
      <c r="U36" s="474"/>
      <c r="V36" s="476"/>
      <c r="W36" s="474"/>
      <c r="X36" s="476"/>
      <c r="Y36" s="461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144"/>
      <c r="IX36" s="144"/>
      <c r="IY36" s="144"/>
      <c r="IZ36" s="144"/>
      <c r="JA36" s="144"/>
      <c r="JB36" s="144"/>
      <c r="JC36" s="144"/>
      <c r="JD36" s="144"/>
      <c r="JE36" s="144"/>
      <c r="JF36" s="144"/>
      <c r="JG36" s="144"/>
      <c r="JH36" s="144"/>
      <c r="JI36" s="144"/>
      <c r="JJ36" s="144"/>
      <c r="JK36" s="144"/>
      <c r="JL36" s="144"/>
      <c r="JM36" s="144"/>
      <c r="JN36" s="144"/>
      <c r="JO36" s="144"/>
      <c r="JP36" s="144"/>
      <c r="JQ36" s="144"/>
      <c r="JR36" s="144"/>
      <c r="JS36" s="144"/>
      <c r="JT36" s="144"/>
      <c r="JU36" s="144"/>
      <c r="JV36" s="144"/>
      <c r="JW36" s="144"/>
      <c r="JX36" s="144"/>
      <c r="JY36" s="144"/>
      <c r="JZ36" s="144"/>
      <c r="KA36" s="144"/>
      <c r="KB36" s="144"/>
      <c r="KC36" s="144"/>
      <c r="KD36" s="144"/>
      <c r="KE36" s="144"/>
      <c r="KF36" s="144"/>
      <c r="KG36" s="144"/>
      <c r="KH36" s="144"/>
      <c r="KI36" s="144"/>
      <c r="KJ36" s="144"/>
      <c r="KK36" s="144"/>
      <c r="KL36" s="144"/>
      <c r="KM36" s="144"/>
    </row>
    <row r="37" spans="1:299" s="155" customFormat="1" ht="19.5" thickBot="1" x14ac:dyDescent="0.35">
      <c r="A37" s="166"/>
      <c r="B37" s="538" t="s">
        <v>150</v>
      </c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  <c r="IW37" s="144"/>
      <c r="IX37" s="144"/>
      <c r="IY37" s="144"/>
      <c r="IZ37" s="144"/>
      <c r="JA37" s="144"/>
      <c r="JB37" s="144"/>
      <c r="JC37" s="144"/>
      <c r="JD37" s="144"/>
      <c r="JE37" s="144"/>
      <c r="JF37" s="144"/>
      <c r="JG37" s="144"/>
      <c r="JH37" s="144"/>
      <c r="JI37" s="144"/>
      <c r="JJ37" s="144"/>
      <c r="JK37" s="144"/>
      <c r="JL37" s="144"/>
      <c r="JM37" s="144"/>
      <c r="JN37" s="144"/>
      <c r="JO37" s="144"/>
      <c r="JP37" s="144"/>
      <c r="JQ37" s="144"/>
      <c r="JR37" s="144"/>
      <c r="JS37" s="144"/>
      <c r="JT37" s="144"/>
      <c r="JU37" s="144"/>
      <c r="JV37" s="144"/>
      <c r="JW37" s="144"/>
      <c r="JX37" s="144"/>
      <c r="JY37" s="144"/>
      <c r="JZ37" s="144"/>
      <c r="KA37" s="144"/>
      <c r="KB37" s="144"/>
      <c r="KC37" s="144"/>
      <c r="KD37" s="144"/>
      <c r="KE37" s="144"/>
      <c r="KF37" s="144"/>
      <c r="KG37" s="144"/>
      <c r="KH37" s="144"/>
      <c r="KI37" s="144"/>
      <c r="KJ37" s="144"/>
      <c r="KK37" s="144"/>
      <c r="KL37" s="144"/>
      <c r="KM37" s="144"/>
    </row>
    <row r="38" spans="1:299" s="155" customFormat="1" ht="13.5" x14ac:dyDescent="0.25">
      <c r="A38" s="144"/>
      <c r="B38" s="145">
        <v>3117205</v>
      </c>
      <c r="C38" s="196"/>
      <c r="D38" s="147">
        <v>5061</v>
      </c>
      <c r="E38" s="148" t="s">
        <v>106</v>
      </c>
      <c r="F38" s="149" t="s">
        <v>64</v>
      </c>
      <c r="G38" s="150"/>
      <c r="H38" s="167"/>
      <c r="I38" s="152"/>
      <c r="J38" s="151"/>
      <c r="K38" s="152"/>
      <c r="L38" s="152"/>
      <c r="M38" s="151"/>
      <c r="N38" s="153"/>
      <c r="O38" s="150"/>
      <c r="P38" s="153"/>
      <c r="Q38" s="150"/>
      <c r="R38" s="152"/>
      <c r="S38" s="152"/>
      <c r="T38" s="153"/>
      <c r="U38" s="154"/>
      <c r="V38" s="152"/>
      <c r="W38" s="152"/>
      <c r="X38" s="440"/>
      <c r="Y38" s="456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  <c r="IW38" s="144"/>
      <c r="IX38" s="144"/>
      <c r="IY38" s="144"/>
      <c r="IZ38" s="144"/>
      <c r="JA38" s="144"/>
      <c r="JB38" s="144"/>
      <c r="JC38" s="144"/>
      <c r="JD38" s="144"/>
      <c r="JE38" s="144"/>
      <c r="JF38" s="144"/>
      <c r="JG38" s="144"/>
      <c r="JH38" s="144"/>
      <c r="JI38" s="144"/>
      <c r="JJ38" s="144"/>
      <c r="JK38" s="144"/>
      <c r="JL38" s="144"/>
      <c r="JM38" s="144"/>
      <c r="JN38" s="144"/>
      <c r="JO38" s="144"/>
      <c r="JP38" s="144"/>
      <c r="JQ38" s="144"/>
      <c r="JR38" s="144"/>
      <c r="JS38" s="144"/>
      <c r="JT38" s="144"/>
      <c r="JU38" s="144"/>
      <c r="JV38" s="144"/>
      <c r="JW38" s="144"/>
      <c r="JX38" s="144"/>
      <c r="JY38" s="144"/>
      <c r="JZ38" s="144"/>
      <c r="KA38" s="144"/>
      <c r="KB38" s="144"/>
      <c r="KC38" s="144"/>
      <c r="KD38" s="144"/>
      <c r="KE38" s="144"/>
      <c r="KF38" s="144"/>
      <c r="KG38" s="144"/>
      <c r="KH38" s="144"/>
      <c r="KI38" s="144"/>
      <c r="KJ38" s="144"/>
      <c r="KK38" s="144"/>
      <c r="KL38" s="144"/>
      <c r="KM38" s="144"/>
    </row>
    <row r="39" spans="1:299" s="155" customFormat="1" ht="13.5" x14ac:dyDescent="0.25">
      <c r="A39" s="144"/>
      <c r="B39" s="168">
        <v>3117206</v>
      </c>
      <c r="C39" s="197"/>
      <c r="D39" s="170">
        <v>5061</v>
      </c>
      <c r="E39" s="171" t="s">
        <v>107</v>
      </c>
      <c r="F39" s="172" t="s">
        <v>64</v>
      </c>
      <c r="G39" s="173"/>
      <c r="H39" s="176"/>
      <c r="I39" s="174"/>
      <c r="J39" s="175"/>
      <c r="K39" s="174"/>
      <c r="L39" s="174"/>
      <c r="M39" s="175"/>
      <c r="N39" s="177"/>
      <c r="O39" s="173"/>
      <c r="P39" s="177"/>
      <c r="Q39" s="173"/>
      <c r="R39" s="174"/>
      <c r="S39" s="174"/>
      <c r="T39" s="177"/>
      <c r="U39" s="178"/>
      <c r="V39" s="174"/>
      <c r="W39" s="174"/>
      <c r="X39" s="441"/>
      <c r="Y39" s="457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  <c r="IW39" s="144"/>
      <c r="IX39" s="144"/>
      <c r="IY39" s="144"/>
      <c r="IZ39" s="144"/>
      <c r="JA39" s="144"/>
      <c r="JB39" s="144"/>
      <c r="JC39" s="144"/>
      <c r="JD39" s="144"/>
      <c r="JE39" s="144"/>
      <c r="JF39" s="144"/>
      <c r="JG39" s="144"/>
      <c r="JH39" s="144"/>
      <c r="JI39" s="144"/>
      <c r="JJ39" s="144"/>
      <c r="JK39" s="144"/>
      <c r="JL39" s="144"/>
      <c r="JM39" s="144"/>
      <c r="JN39" s="144"/>
      <c r="JO39" s="144"/>
      <c r="JP39" s="144"/>
      <c r="JQ39" s="144"/>
      <c r="JR39" s="144"/>
      <c r="JS39" s="144"/>
      <c r="JT39" s="144"/>
      <c r="JU39" s="144"/>
      <c r="JV39" s="144"/>
      <c r="JW39" s="144"/>
      <c r="JX39" s="144"/>
      <c r="JY39" s="144"/>
      <c r="JZ39" s="144"/>
      <c r="KA39" s="144"/>
      <c r="KB39" s="144"/>
      <c r="KC39" s="144"/>
      <c r="KD39" s="144"/>
      <c r="KE39" s="144"/>
      <c r="KF39" s="144"/>
      <c r="KG39" s="144"/>
      <c r="KH39" s="144"/>
      <c r="KI39" s="144"/>
      <c r="KJ39" s="144"/>
      <c r="KK39" s="144"/>
      <c r="KL39" s="144"/>
      <c r="KM39" s="144"/>
    </row>
    <row r="40" spans="1:299" s="155" customFormat="1" ht="14.25" thickBot="1" x14ac:dyDescent="0.3">
      <c r="A40" s="144"/>
      <c r="B40" s="156">
        <v>3117207</v>
      </c>
      <c r="C40" s="157"/>
      <c r="D40" s="158">
        <v>5061</v>
      </c>
      <c r="E40" s="159" t="s">
        <v>108</v>
      </c>
      <c r="F40" s="160" t="s">
        <v>64</v>
      </c>
      <c r="G40" s="161"/>
      <c r="H40" s="186"/>
      <c r="I40" s="163"/>
      <c r="J40" s="162"/>
      <c r="K40" s="163"/>
      <c r="L40" s="163"/>
      <c r="M40" s="162"/>
      <c r="N40" s="164"/>
      <c r="O40" s="161"/>
      <c r="P40" s="164"/>
      <c r="Q40" s="161"/>
      <c r="R40" s="163"/>
      <c r="S40" s="163"/>
      <c r="T40" s="164"/>
      <c r="U40" s="165"/>
      <c r="V40" s="163"/>
      <c r="W40" s="163"/>
      <c r="X40" s="442"/>
      <c r="Y40" s="461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  <c r="IW40" s="144"/>
      <c r="IX40" s="144"/>
      <c r="IY40" s="144"/>
      <c r="IZ40" s="144"/>
      <c r="JA40" s="144"/>
      <c r="JB40" s="144"/>
      <c r="JC40" s="144"/>
      <c r="JD40" s="144"/>
      <c r="JE40" s="144"/>
      <c r="JF40" s="144"/>
      <c r="JG40" s="144"/>
      <c r="JH40" s="144"/>
      <c r="JI40" s="144"/>
      <c r="JJ40" s="144"/>
      <c r="JK40" s="144"/>
      <c r="JL40" s="144"/>
      <c r="JM40" s="144"/>
      <c r="JN40" s="144"/>
      <c r="JO40" s="144"/>
      <c r="JP40" s="144"/>
      <c r="JQ40" s="144"/>
      <c r="JR40" s="144"/>
      <c r="JS40" s="144"/>
      <c r="JT40" s="144"/>
      <c r="JU40" s="144"/>
      <c r="JV40" s="144"/>
      <c r="JW40" s="144"/>
      <c r="JX40" s="144"/>
      <c r="JY40" s="144"/>
      <c r="JZ40" s="144"/>
      <c r="KA40" s="144"/>
      <c r="KB40" s="144"/>
      <c r="KC40" s="144"/>
      <c r="KD40" s="144"/>
      <c r="KE40" s="144"/>
      <c r="KF40" s="144"/>
      <c r="KG40" s="144"/>
      <c r="KH40" s="144"/>
      <c r="KI40" s="144"/>
      <c r="KJ40" s="144"/>
      <c r="KK40" s="144"/>
      <c r="KL40" s="144"/>
      <c r="KM40" s="144"/>
    </row>
    <row r="41" spans="1:299" s="2" customFormat="1" x14ac:dyDescent="0.25">
      <c r="D41" s="198"/>
      <c r="F41" s="198"/>
    </row>
    <row r="42" spans="1:299" s="2" customFormat="1" ht="15.75" thickBot="1" x14ac:dyDescent="0.3">
      <c r="D42" s="198"/>
      <c r="F42" s="198"/>
    </row>
    <row r="43" spans="1:299" s="2" customFormat="1" ht="15" customHeight="1" x14ac:dyDescent="0.25">
      <c r="D43" s="539" t="s">
        <v>165</v>
      </c>
      <c r="E43" s="539"/>
      <c r="F43" s="199" t="s">
        <v>80</v>
      </c>
      <c r="G43" s="545" t="s">
        <v>90</v>
      </c>
      <c r="H43" s="545"/>
      <c r="I43" s="545"/>
      <c r="J43" s="545"/>
      <c r="K43" s="545"/>
      <c r="L43" s="545"/>
      <c r="M43" s="545"/>
      <c r="N43" s="545"/>
      <c r="O43" s="545"/>
      <c r="P43" s="200" t="s">
        <v>44</v>
      </c>
      <c r="Q43" s="200" t="s">
        <v>45</v>
      </c>
      <c r="R43" s="200" t="s">
        <v>151</v>
      </c>
      <c r="S43" s="366" t="s">
        <v>235</v>
      </c>
      <c r="T43" s="200" t="s">
        <v>152</v>
      </c>
      <c r="U43" s="200" t="s">
        <v>48</v>
      </c>
      <c r="V43" s="200" t="s">
        <v>47</v>
      </c>
      <c r="W43" s="200" t="s">
        <v>100</v>
      </c>
      <c r="X43" s="200" t="s">
        <v>49</v>
      </c>
      <c r="Y43" s="201" t="s">
        <v>213</v>
      </c>
    </row>
    <row r="44" spans="1:299" s="2" customFormat="1" ht="15" customHeight="1" x14ac:dyDescent="0.25">
      <c r="D44" s="540"/>
      <c r="E44" s="540"/>
      <c r="F44" s="202" t="s">
        <v>81</v>
      </c>
      <c r="G44" s="543" t="s">
        <v>86</v>
      </c>
      <c r="H44" s="543"/>
      <c r="I44" s="543"/>
      <c r="J44" s="543"/>
      <c r="K44" s="543"/>
      <c r="L44" s="543"/>
      <c r="M44" s="543"/>
      <c r="N44" s="543"/>
      <c r="O44" s="544"/>
      <c r="P44" s="203">
        <v>3113243</v>
      </c>
      <c r="Q44" s="203">
        <v>3113244</v>
      </c>
      <c r="R44" s="203">
        <v>3113245</v>
      </c>
      <c r="S44" s="203"/>
      <c r="T44" s="203">
        <v>3113262</v>
      </c>
      <c r="U44" s="203">
        <v>3113254</v>
      </c>
      <c r="V44" s="203">
        <v>3113247</v>
      </c>
      <c r="W44" s="203">
        <v>3113261</v>
      </c>
      <c r="X44" s="203">
        <v>3113257</v>
      </c>
      <c r="Y44" s="204"/>
    </row>
    <row r="45" spans="1:299" s="2" customFormat="1" ht="15" customHeight="1" x14ac:dyDescent="0.25">
      <c r="D45" s="540"/>
      <c r="E45" s="540"/>
      <c r="F45" s="202" t="s">
        <v>82</v>
      </c>
      <c r="G45" s="543" t="s">
        <v>153</v>
      </c>
      <c r="H45" s="543"/>
      <c r="I45" s="543"/>
      <c r="J45" s="543"/>
      <c r="K45" s="543"/>
      <c r="L45" s="543"/>
      <c r="M45" s="543"/>
      <c r="N45" s="543"/>
      <c r="O45" s="544"/>
      <c r="P45" s="203"/>
      <c r="Q45" s="203"/>
      <c r="R45" s="203"/>
      <c r="S45" s="203"/>
      <c r="T45" s="203"/>
      <c r="U45" s="203">
        <v>3113256</v>
      </c>
      <c r="V45" s="203"/>
      <c r="W45" s="203"/>
      <c r="X45" s="203">
        <v>3113258</v>
      </c>
      <c r="Y45" s="204"/>
    </row>
    <row r="46" spans="1:299" s="2" customFormat="1" ht="15" customHeight="1" x14ac:dyDescent="0.25">
      <c r="D46" s="540"/>
      <c r="E46" s="540"/>
      <c r="F46" s="202" t="s">
        <v>83</v>
      </c>
      <c r="G46" s="543" t="s">
        <v>87</v>
      </c>
      <c r="H46" s="543"/>
      <c r="I46" s="543"/>
      <c r="J46" s="543"/>
      <c r="K46" s="543"/>
      <c r="L46" s="543"/>
      <c r="M46" s="543"/>
      <c r="N46" s="543"/>
      <c r="O46" s="544"/>
      <c r="P46" s="203"/>
      <c r="Q46" s="203"/>
      <c r="R46" s="203">
        <v>3113248</v>
      </c>
      <c r="S46" s="203"/>
      <c r="T46" s="203"/>
      <c r="U46" s="203">
        <v>3113249</v>
      </c>
      <c r="V46" s="203"/>
      <c r="W46" s="203"/>
      <c r="X46" s="203">
        <v>3113251</v>
      </c>
      <c r="Y46" s="485">
        <v>3113253</v>
      </c>
    </row>
    <row r="47" spans="1:299" s="2" customFormat="1" ht="15" customHeight="1" x14ac:dyDescent="0.25">
      <c r="D47" s="540"/>
      <c r="E47" s="540"/>
      <c r="F47" s="205" t="s">
        <v>84</v>
      </c>
      <c r="G47" s="543" t="s">
        <v>154</v>
      </c>
      <c r="H47" s="543"/>
      <c r="I47" s="543"/>
      <c r="J47" s="543"/>
      <c r="K47" s="543"/>
      <c r="L47" s="543"/>
      <c r="M47" s="543"/>
      <c r="N47" s="543"/>
      <c r="O47" s="544"/>
      <c r="P47" s="203"/>
      <c r="Q47" s="203"/>
      <c r="R47" s="203"/>
      <c r="S47" s="203"/>
      <c r="T47" s="203"/>
      <c r="U47" s="203">
        <v>3113250</v>
      </c>
      <c r="V47" s="203"/>
      <c r="W47" s="203"/>
      <c r="X47" s="203">
        <v>3113252</v>
      </c>
      <c r="Y47" s="204"/>
    </row>
    <row r="48" spans="1:299" s="2" customFormat="1" ht="15.75" customHeight="1" thickBot="1" x14ac:dyDescent="0.3">
      <c r="D48" s="540"/>
      <c r="E48" s="540"/>
      <c r="F48" s="206" t="s">
        <v>85</v>
      </c>
      <c r="G48" s="541" t="s">
        <v>281</v>
      </c>
      <c r="H48" s="541"/>
      <c r="I48" s="541"/>
      <c r="J48" s="541"/>
      <c r="K48" s="541"/>
      <c r="L48" s="541"/>
      <c r="M48" s="541"/>
      <c r="N48" s="541"/>
      <c r="O48" s="546"/>
      <c r="P48" s="481">
        <v>3113242</v>
      </c>
      <c r="Q48" s="481"/>
      <c r="R48" s="481">
        <v>3113241</v>
      </c>
      <c r="S48" s="481"/>
      <c r="T48" s="481"/>
      <c r="U48" s="481"/>
      <c r="V48" s="481"/>
      <c r="W48" s="481"/>
      <c r="X48" s="481"/>
      <c r="Y48" s="482"/>
    </row>
    <row r="49" spans="4:25" s="2" customFormat="1" ht="15" customHeight="1" thickBot="1" x14ac:dyDescent="0.3">
      <c r="D49" s="540"/>
      <c r="E49" s="540"/>
      <c r="F49" s="206" t="s">
        <v>279</v>
      </c>
      <c r="G49" s="541" t="s">
        <v>280</v>
      </c>
      <c r="H49" s="541"/>
      <c r="I49" s="541"/>
      <c r="J49" s="541"/>
      <c r="K49" s="541"/>
      <c r="L49" s="541"/>
      <c r="M49" s="541"/>
      <c r="N49" s="541"/>
      <c r="O49" s="542"/>
      <c r="P49" s="483"/>
      <c r="Q49" s="484"/>
      <c r="R49" s="484"/>
      <c r="S49" s="203">
        <v>3113263</v>
      </c>
      <c r="T49" s="484"/>
      <c r="U49" s="484"/>
      <c r="V49" s="484"/>
      <c r="W49" s="484"/>
      <c r="X49" s="484"/>
      <c r="Y49" s="484"/>
    </row>
    <row r="50" spans="4:25" s="2" customFormat="1" x14ac:dyDescent="0.25">
      <c r="D50" s="198"/>
      <c r="F50" s="198"/>
    </row>
    <row r="51" spans="4:25" s="2" customFormat="1" x14ac:dyDescent="0.25">
      <c r="D51" s="198"/>
      <c r="F51" s="198"/>
    </row>
    <row r="52" spans="4:25" s="2" customFormat="1" x14ac:dyDescent="0.25">
      <c r="D52" s="198"/>
      <c r="F52" s="198"/>
      <c r="K52" s="207"/>
      <c r="L52" s="98"/>
      <c r="Q52" s="103"/>
    </row>
    <row r="53" spans="4:25" s="2" customFormat="1" x14ac:dyDescent="0.25">
      <c r="D53" s="198"/>
      <c r="F53" s="198"/>
    </row>
    <row r="54" spans="4:25" s="2" customFormat="1" x14ac:dyDescent="0.25">
      <c r="D54" s="198"/>
      <c r="F54" s="198"/>
    </row>
    <row r="55" spans="4:25" s="2" customFormat="1" x14ac:dyDescent="0.25">
      <c r="D55" s="198"/>
      <c r="F55" s="198"/>
    </row>
    <row r="56" spans="4:25" s="2" customFormat="1" x14ac:dyDescent="0.25">
      <c r="D56" s="198"/>
      <c r="F56" s="198"/>
    </row>
    <row r="57" spans="4:25" s="2" customFormat="1" x14ac:dyDescent="0.25">
      <c r="D57" s="198"/>
      <c r="F57" s="198"/>
    </row>
    <row r="58" spans="4:25" s="2" customFormat="1" x14ac:dyDescent="0.25">
      <c r="D58" s="198"/>
      <c r="F58" s="198"/>
    </row>
    <row r="59" spans="4:25" s="2" customFormat="1" x14ac:dyDescent="0.25">
      <c r="D59" s="198"/>
      <c r="F59" s="198"/>
    </row>
    <row r="60" spans="4:25" s="2" customFormat="1" x14ac:dyDescent="0.25">
      <c r="D60" s="198"/>
      <c r="F60" s="198"/>
    </row>
    <row r="61" spans="4:25" s="2" customFormat="1" x14ac:dyDescent="0.25">
      <c r="D61" s="198"/>
      <c r="F61" s="198"/>
    </row>
    <row r="62" spans="4:25" s="2" customFormat="1" x14ac:dyDescent="0.25">
      <c r="D62" s="198"/>
      <c r="F62" s="198"/>
    </row>
    <row r="63" spans="4:25" s="2" customFormat="1" x14ac:dyDescent="0.25">
      <c r="D63" s="198"/>
      <c r="F63" s="198"/>
    </row>
    <row r="64" spans="4:25" s="2" customFormat="1" x14ac:dyDescent="0.25">
      <c r="D64" s="198"/>
      <c r="F64" s="198"/>
    </row>
    <row r="65" spans="4:6" s="2" customFormat="1" x14ac:dyDescent="0.25">
      <c r="D65" s="198"/>
      <c r="F65" s="198"/>
    </row>
    <row r="66" spans="4:6" s="2" customFormat="1" x14ac:dyDescent="0.25">
      <c r="D66" s="198"/>
      <c r="F66" s="198"/>
    </row>
    <row r="67" spans="4:6" s="2" customFormat="1" x14ac:dyDescent="0.25">
      <c r="D67" s="198"/>
      <c r="F67" s="198"/>
    </row>
    <row r="68" spans="4:6" s="2" customFormat="1" x14ac:dyDescent="0.25">
      <c r="D68" s="198"/>
      <c r="F68" s="198"/>
    </row>
    <row r="69" spans="4:6" s="2" customFormat="1" x14ac:dyDescent="0.25">
      <c r="D69" s="198"/>
      <c r="F69" s="198"/>
    </row>
    <row r="70" spans="4:6" s="2" customFormat="1" x14ac:dyDescent="0.25">
      <c r="D70" s="198"/>
      <c r="F70" s="198"/>
    </row>
    <row r="71" spans="4:6" s="2" customFormat="1" x14ac:dyDescent="0.25">
      <c r="D71" s="198"/>
      <c r="F71" s="198"/>
    </row>
    <row r="72" spans="4:6" s="2" customFormat="1" x14ac:dyDescent="0.25">
      <c r="D72" s="198"/>
      <c r="F72" s="198"/>
    </row>
    <row r="73" spans="4:6" s="2" customFormat="1" x14ac:dyDescent="0.25">
      <c r="D73" s="198"/>
      <c r="F73" s="198"/>
    </row>
    <row r="74" spans="4:6" s="2" customFormat="1" x14ac:dyDescent="0.25">
      <c r="D74" s="198"/>
      <c r="F74" s="198"/>
    </row>
    <row r="75" spans="4:6" s="2" customFormat="1" x14ac:dyDescent="0.25">
      <c r="D75" s="198"/>
      <c r="F75" s="198"/>
    </row>
    <row r="76" spans="4:6" s="2" customFormat="1" x14ac:dyDescent="0.25">
      <c r="D76" s="198"/>
      <c r="F76" s="198"/>
    </row>
    <row r="77" spans="4:6" s="2" customFormat="1" x14ac:dyDescent="0.25">
      <c r="D77" s="198"/>
      <c r="F77" s="198"/>
    </row>
    <row r="78" spans="4:6" s="2" customFormat="1" x14ac:dyDescent="0.25">
      <c r="D78" s="198"/>
      <c r="F78" s="198"/>
    </row>
    <row r="79" spans="4:6" s="2" customFormat="1" x14ac:dyDescent="0.25">
      <c r="D79" s="198"/>
      <c r="F79" s="198"/>
    </row>
    <row r="80" spans="4:6" s="2" customFormat="1" x14ac:dyDescent="0.25">
      <c r="D80" s="198"/>
      <c r="F80" s="198"/>
    </row>
    <row r="81" spans="4:6" s="2" customFormat="1" x14ac:dyDescent="0.25">
      <c r="D81" s="198"/>
      <c r="F81" s="198"/>
    </row>
    <row r="82" spans="4:6" s="2" customFormat="1" x14ac:dyDescent="0.25">
      <c r="D82" s="198"/>
      <c r="F82" s="198"/>
    </row>
    <row r="83" spans="4:6" s="2" customFormat="1" x14ac:dyDescent="0.25">
      <c r="D83" s="198"/>
      <c r="F83" s="198"/>
    </row>
    <row r="84" spans="4:6" s="2" customFormat="1" x14ac:dyDescent="0.25">
      <c r="D84" s="198"/>
      <c r="F84" s="198"/>
    </row>
    <row r="85" spans="4:6" s="2" customFormat="1" x14ac:dyDescent="0.25">
      <c r="D85" s="198"/>
      <c r="F85" s="198"/>
    </row>
    <row r="86" spans="4:6" s="2" customFormat="1" x14ac:dyDescent="0.25">
      <c r="D86" s="198"/>
      <c r="F86" s="198"/>
    </row>
    <row r="87" spans="4:6" s="2" customFormat="1" x14ac:dyDescent="0.25">
      <c r="D87" s="198"/>
      <c r="F87" s="198"/>
    </row>
    <row r="88" spans="4:6" s="2" customFormat="1" x14ac:dyDescent="0.25">
      <c r="D88" s="198"/>
      <c r="F88" s="198"/>
    </row>
    <row r="89" spans="4:6" s="2" customFormat="1" x14ac:dyDescent="0.25">
      <c r="D89" s="198"/>
      <c r="F89" s="198"/>
    </row>
    <row r="90" spans="4:6" s="2" customFormat="1" x14ac:dyDescent="0.25">
      <c r="D90" s="198"/>
      <c r="F90" s="198"/>
    </row>
    <row r="91" spans="4:6" s="2" customFormat="1" x14ac:dyDescent="0.25">
      <c r="D91" s="198"/>
      <c r="F91" s="198"/>
    </row>
    <row r="92" spans="4:6" s="2" customFormat="1" x14ac:dyDescent="0.25">
      <c r="D92" s="198"/>
      <c r="F92" s="198"/>
    </row>
    <row r="93" spans="4:6" s="2" customFormat="1" x14ac:dyDescent="0.25">
      <c r="D93" s="198"/>
      <c r="F93" s="198"/>
    </row>
    <row r="94" spans="4:6" s="2" customFormat="1" x14ac:dyDescent="0.25">
      <c r="D94" s="198"/>
      <c r="F94" s="198"/>
    </row>
    <row r="95" spans="4:6" s="2" customFormat="1" x14ac:dyDescent="0.25">
      <c r="D95" s="198"/>
      <c r="F95" s="198"/>
    </row>
    <row r="96" spans="4:6" s="2" customFormat="1" x14ac:dyDescent="0.25">
      <c r="D96" s="198"/>
      <c r="F96" s="198"/>
    </row>
    <row r="97" spans="4:6" s="2" customFormat="1" x14ac:dyDescent="0.25">
      <c r="D97" s="198"/>
      <c r="F97" s="198"/>
    </row>
    <row r="98" spans="4:6" s="2" customFormat="1" x14ac:dyDescent="0.25">
      <c r="D98" s="198"/>
      <c r="F98" s="198"/>
    </row>
    <row r="99" spans="4:6" s="2" customFormat="1" x14ac:dyDescent="0.25">
      <c r="D99" s="198"/>
      <c r="F99" s="198"/>
    </row>
    <row r="100" spans="4:6" s="2" customFormat="1" x14ac:dyDescent="0.25">
      <c r="D100" s="198"/>
      <c r="F100" s="198"/>
    </row>
    <row r="101" spans="4:6" s="2" customFormat="1" x14ac:dyDescent="0.25">
      <c r="D101" s="198"/>
      <c r="F101" s="198"/>
    </row>
    <row r="102" spans="4:6" s="2" customFormat="1" x14ac:dyDescent="0.25">
      <c r="D102" s="198"/>
      <c r="F102" s="198"/>
    </row>
    <row r="103" spans="4:6" s="2" customFormat="1" x14ac:dyDescent="0.25">
      <c r="D103" s="198"/>
      <c r="F103" s="198"/>
    </row>
    <row r="104" spans="4:6" s="2" customFormat="1" x14ac:dyDescent="0.25">
      <c r="D104" s="198"/>
      <c r="F104" s="198"/>
    </row>
    <row r="105" spans="4:6" s="2" customFormat="1" x14ac:dyDescent="0.25">
      <c r="D105" s="198"/>
      <c r="F105" s="198"/>
    </row>
    <row r="106" spans="4:6" s="2" customFormat="1" x14ac:dyDescent="0.25">
      <c r="D106" s="198"/>
      <c r="F106" s="198"/>
    </row>
    <row r="107" spans="4:6" s="2" customFormat="1" x14ac:dyDescent="0.25">
      <c r="D107" s="198"/>
      <c r="F107" s="198"/>
    </row>
    <row r="108" spans="4:6" s="2" customFormat="1" x14ac:dyDescent="0.25">
      <c r="D108" s="198"/>
      <c r="F108" s="198"/>
    </row>
    <row r="109" spans="4:6" s="2" customFormat="1" x14ac:dyDescent="0.25">
      <c r="D109" s="198"/>
      <c r="F109" s="198"/>
    </row>
    <row r="110" spans="4:6" s="2" customFormat="1" x14ac:dyDescent="0.25">
      <c r="D110" s="198"/>
      <c r="F110" s="198"/>
    </row>
    <row r="111" spans="4:6" s="2" customFormat="1" x14ac:dyDescent="0.25">
      <c r="D111" s="198"/>
      <c r="F111" s="198"/>
    </row>
    <row r="112" spans="4:6" s="2" customFormat="1" x14ac:dyDescent="0.25">
      <c r="D112" s="198"/>
      <c r="F112" s="198"/>
    </row>
    <row r="113" spans="4:6" s="2" customFormat="1" x14ac:dyDescent="0.25">
      <c r="D113" s="198"/>
      <c r="F113" s="198"/>
    </row>
    <row r="114" spans="4:6" s="2" customFormat="1" x14ac:dyDescent="0.25">
      <c r="D114" s="198"/>
      <c r="F114" s="198"/>
    </row>
    <row r="115" spans="4:6" s="2" customFormat="1" x14ac:dyDescent="0.25">
      <c r="D115" s="198"/>
      <c r="F115" s="198"/>
    </row>
    <row r="116" spans="4:6" s="2" customFormat="1" x14ac:dyDescent="0.25">
      <c r="D116" s="198"/>
      <c r="F116" s="198"/>
    </row>
    <row r="117" spans="4:6" s="2" customFormat="1" x14ac:dyDescent="0.25">
      <c r="D117" s="198"/>
      <c r="F117" s="198"/>
    </row>
    <row r="118" spans="4:6" s="2" customFormat="1" x14ac:dyDescent="0.25">
      <c r="D118" s="198"/>
      <c r="F118" s="198"/>
    </row>
    <row r="119" spans="4:6" s="2" customFormat="1" x14ac:dyDescent="0.25">
      <c r="D119" s="198"/>
      <c r="F119" s="198"/>
    </row>
    <row r="120" spans="4:6" s="2" customFormat="1" x14ac:dyDescent="0.25">
      <c r="D120" s="198"/>
      <c r="F120" s="198"/>
    </row>
    <row r="121" spans="4:6" s="2" customFormat="1" x14ac:dyDescent="0.25">
      <c r="D121" s="198"/>
      <c r="F121" s="198"/>
    </row>
    <row r="122" spans="4:6" s="2" customFormat="1" x14ac:dyDescent="0.25">
      <c r="D122" s="198"/>
      <c r="F122" s="198"/>
    </row>
    <row r="123" spans="4:6" s="2" customFormat="1" x14ac:dyDescent="0.25">
      <c r="D123" s="198"/>
      <c r="F123" s="198"/>
    </row>
    <row r="124" spans="4:6" s="2" customFormat="1" x14ac:dyDescent="0.25">
      <c r="D124" s="198"/>
      <c r="F124" s="198"/>
    </row>
    <row r="125" spans="4:6" s="2" customFormat="1" x14ac:dyDescent="0.25">
      <c r="D125" s="198"/>
      <c r="F125" s="198"/>
    </row>
    <row r="126" spans="4:6" s="2" customFormat="1" x14ac:dyDescent="0.25">
      <c r="D126" s="198"/>
      <c r="F126" s="198"/>
    </row>
    <row r="127" spans="4:6" s="2" customFormat="1" x14ac:dyDescent="0.25">
      <c r="D127" s="198"/>
      <c r="F127" s="198"/>
    </row>
    <row r="128" spans="4:6" s="2" customFormat="1" x14ac:dyDescent="0.25">
      <c r="D128" s="198"/>
      <c r="F128" s="198"/>
    </row>
    <row r="129" spans="4:6" s="2" customFormat="1" x14ac:dyDescent="0.25">
      <c r="D129" s="198"/>
      <c r="F129" s="198"/>
    </row>
    <row r="130" spans="4:6" s="2" customFormat="1" x14ac:dyDescent="0.25">
      <c r="D130" s="198"/>
      <c r="F130" s="198"/>
    </row>
    <row r="131" spans="4:6" s="2" customFormat="1" x14ac:dyDescent="0.25">
      <c r="D131" s="198"/>
      <c r="F131" s="198"/>
    </row>
    <row r="132" spans="4:6" s="2" customFormat="1" x14ac:dyDescent="0.25">
      <c r="D132" s="198"/>
      <c r="F132" s="198"/>
    </row>
    <row r="133" spans="4:6" s="2" customFormat="1" x14ac:dyDescent="0.25">
      <c r="D133" s="198"/>
      <c r="F133" s="198"/>
    </row>
    <row r="134" spans="4:6" s="2" customFormat="1" x14ac:dyDescent="0.25">
      <c r="D134" s="198"/>
      <c r="F134" s="198"/>
    </row>
    <row r="135" spans="4:6" s="2" customFormat="1" x14ac:dyDescent="0.25">
      <c r="D135" s="198"/>
      <c r="F135" s="198"/>
    </row>
    <row r="136" spans="4:6" s="2" customFormat="1" x14ac:dyDescent="0.25">
      <c r="D136" s="198"/>
      <c r="F136" s="198"/>
    </row>
    <row r="137" spans="4:6" s="2" customFormat="1" x14ac:dyDescent="0.25">
      <c r="D137" s="198"/>
      <c r="F137" s="198"/>
    </row>
    <row r="138" spans="4:6" s="2" customFormat="1" x14ac:dyDescent="0.25">
      <c r="D138" s="198"/>
      <c r="F138" s="198"/>
    </row>
    <row r="139" spans="4:6" s="2" customFormat="1" x14ac:dyDescent="0.25">
      <c r="D139" s="198"/>
      <c r="F139" s="198"/>
    </row>
    <row r="140" spans="4:6" s="2" customFormat="1" x14ac:dyDescent="0.25">
      <c r="D140" s="198"/>
      <c r="F140" s="198"/>
    </row>
    <row r="141" spans="4:6" s="2" customFormat="1" x14ac:dyDescent="0.25">
      <c r="D141" s="198"/>
      <c r="F141" s="198"/>
    </row>
    <row r="142" spans="4:6" s="2" customFormat="1" x14ac:dyDescent="0.25">
      <c r="D142" s="198"/>
      <c r="F142" s="198"/>
    </row>
    <row r="143" spans="4:6" s="2" customFormat="1" x14ac:dyDescent="0.25">
      <c r="D143" s="198"/>
      <c r="F143" s="198"/>
    </row>
    <row r="144" spans="4:6" s="2" customFormat="1" x14ac:dyDescent="0.25">
      <c r="D144" s="198"/>
      <c r="F144" s="198"/>
    </row>
    <row r="145" spans="4:6" s="2" customFormat="1" x14ac:dyDescent="0.25">
      <c r="D145" s="198"/>
      <c r="F145" s="198"/>
    </row>
    <row r="146" spans="4:6" s="2" customFormat="1" x14ac:dyDescent="0.25">
      <c r="D146" s="198"/>
      <c r="F146" s="198"/>
    </row>
    <row r="147" spans="4:6" s="2" customFormat="1" x14ac:dyDescent="0.25">
      <c r="D147" s="198"/>
      <c r="F147" s="198"/>
    </row>
    <row r="148" spans="4:6" s="2" customFormat="1" x14ac:dyDescent="0.25">
      <c r="D148" s="198"/>
      <c r="F148" s="198"/>
    </row>
    <row r="149" spans="4:6" s="2" customFormat="1" x14ac:dyDescent="0.25">
      <c r="D149" s="198"/>
      <c r="F149" s="198"/>
    </row>
    <row r="150" spans="4:6" s="2" customFormat="1" x14ac:dyDescent="0.25">
      <c r="D150" s="198"/>
      <c r="F150" s="198"/>
    </row>
    <row r="151" spans="4:6" s="2" customFormat="1" x14ac:dyDescent="0.25">
      <c r="D151" s="198"/>
      <c r="F151" s="198"/>
    </row>
    <row r="152" spans="4:6" s="2" customFormat="1" x14ac:dyDescent="0.25">
      <c r="D152" s="198"/>
      <c r="F152" s="198"/>
    </row>
    <row r="153" spans="4:6" s="2" customFormat="1" x14ac:dyDescent="0.25">
      <c r="D153" s="198"/>
      <c r="F153" s="198"/>
    </row>
    <row r="154" spans="4:6" s="2" customFormat="1" x14ac:dyDescent="0.25">
      <c r="D154" s="198"/>
      <c r="F154" s="198"/>
    </row>
    <row r="155" spans="4:6" s="2" customFormat="1" x14ac:dyDescent="0.25">
      <c r="D155" s="198"/>
      <c r="F155" s="198"/>
    </row>
    <row r="156" spans="4:6" s="2" customFormat="1" x14ac:dyDescent="0.25">
      <c r="D156" s="198"/>
      <c r="F156" s="198"/>
    </row>
    <row r="157" spans="4:6" s="2" customFormat="1" x14ac:dyDescent="0.25">
      <c r="D157" s="198"/>
      <c r="F157" s="198"/>
    </row>
    <row r="158" spans="4:6" s="2" customFormat="1" x14ac:dyDescent="0.25">
      <c r="D158" s="198"/>
      <c r="F158" s="198"/>
    </row>
    <row r="159" spans="4:6" s="2" customFormat="1" x14ac:dyDescent="0.25">
      <c r="D159" s="198"/>
      <c r="F159" s="198"/>
    </row>
    <row r="160" spans="4:6" s="2" customFormat="1" x14ac:dyDescent="0.25">
      <c r="D160" s="198"/>
      <c r="F160" s="198"/>
    </row>
    <row r="161" spans="4:6" s="2" customFormat="1" x14ac:dyDescent="0.25">
      <c r="D161" s="198"/>
      <c r="F161" s="198"/>
    </row>
    <row r="162" spans="4:6" s="2" customFormat="1" x14ac:dyDescent="0.25">
      <c r="D162" s="198"/>
      <c r="F162" s="198"/>
    </row>
    <row r="163" spans="4:6" s="2" customFormat="1" x14ac:dyDescent="0.25">
      <c r="D163" s="198"/>
      <c r="F163" s="198"/>
    </row>
    <row r="164" spans="4:6" s="2" customFormat="1" x14ac:dyDescent="0.25">
      <c r="D164" s="198"/>
      <c r="F164" s="198"/>
    </row>
    <row r="165" spans="4:6" s="2" customFormat="1" x14ac:dyDescent="0.25">
      <c r="D165" s="198"/>
      <c r="F165" s="198"/>
    </row>
    <row r="166" spans="4:6" s="2" customFormat="1" x14ac:dyDescent="0.25">
      <c r="D166" s="198"/>
      <c r="F166" s="198"/>
    </row>
    <row r="167" spans="4:6" s="2" customFormat="1" x14ac:dyDescent="0.25">
      <c r="D167" s="198"/>
      <c r="F167" s="198"/>
    </row>
    <row r="168" spans="4:6" s="2" customFormat="1" x14ac:dyDescent="0.25">
      <c r="D168" s="198"/>
      <c r="F168" s="198"/>
    </row>
    <row r="169" spans="4:6" s="2" customFormat="1" x14ac:dyDescent="0.25">
      <c r="D169" s="198"/>
      <c r="F169" s="198"/>
    </row>
    <row r="170" spans="4:6" s="2" customFormat="1" x14ac:dyDescent="0.25">
      <c r="D170" s="198"/>
      <c r="F170" s="198"/>
    </row>
    <row r="171" spans="4:6" s="2" customFormat="1" x14ac:dyDescent="0.25">
      <c r="D171" s="198"/>
      <c r="F171" s="198"/>
    </row>
    <row r="172" spans="4:6" s="2" customFormat="1" x14ac:dyDescent="0.25">
      <c r="D172" s="198"/>
      <c r="F172" s="198"/>
    </row>
    <row r="173" spans="4:6" s="2" customFormat="1" x14ac:dyDescent="0.25">
      <c r="D173" s="198"/>
      <c r="F173" s="198"/>
    </row>
    <row r="174" spans="4:6" s="2" customFormat="1" x14ac:dyDescent="0.25">
      <c r="D174" s="198"/>
      <c r="F174" s="198"/>
    </row>
    <row r="175" spans="4:6" s="2" customFormat="1" x14ac:dyDescent="0.25">
      <c r="D175" s="198"/>
      <c r="F175" s="198"/>
    </row>
    <row r="176" spans="4:6" s="2" customFormat="1" x14ac:dyDescent="0.25">
      <c r="D176" s="198"/>
      <c r="F176" s="198"/>
    </row>
    <row r="177" spans="4:6" s="2" customFormat="1" x14ac:dyDescent="0.25">
      <c r="D177" s="198"/>
      <c r="F177" s="198"/>
    </row>
    <row r="178" spans="4:6" s="2" customFormat="1" x14ac:dyDescent="0.25">
      <c r="D178" s="198"/>
      <c r="F178" s="198"/>
    </row>
    <row r="179" spans="4:6" s="2" customFormat="1" x14ac:dyDescent="0.25">
      <c r="D179" s="198"/>
      <c r="F179" s="198"/>
    </row>
    <row r="180" spans="4:6" s="2" customFormat="1" x14ac:dyDescent="0.25">
      <c r="D180" s="198"/>
      <c r="F180" s="198"/>
    </row>
    <row r="181" spans="4:6" s="2" customFormat="1" x14ac:dyDescent="0.25">
      <c r="D181" s="198"/>
      <c r="F181" s="198"/>
    </row>
    <row r="182" spans="4:6" s="2" customFormat="1" x14ac:dyDescent="0.25">
      <c r="D182" s="198"/>
      <c r="F182" s="198"/>
    </row>
    <row r="183" spans="4:6" s="2" customFormat="1" x14ac:dyDescent="0.25">
      <c r="D183" s="198"/>
      <c r="F183" s="198"/>
    </row>
    <row r="184" spans="4:6" s="2" customFormat="1" x14ac:dyDescent="0.25">
      <c r="D184" s="198"/>
      <c r="F184" s="198"/>
    </row>
    <row r="185" spans="4:6" s="2" customFormat="1" x14ac:dyDescent="0.25">
      <c r="D185" s="198"/>
      <c r="F185" s="198"/>
    </row>
    <row r="186" spans="4:6" s="2" customFormat="1" x14ac:dyDescent="0.25">
      <c r="D186" s="198"/>
      <c r="F186" s="198"/>
    </row>
    <row r="187" spans="4:6" s="2" customFormat="1" x14ac:dyDescent="0.25">
      <c r="D187" s="198"/>
      <c r="F187" s="198"/>
    </row>
    <row r="188" spans="4:6" s="2" customFormat="1" x14ac:dyDescent="0.25">
      <c r="D188" s="198"/>
      <c r="F188" s="198"/>
    </row>
    <row r="189" spans="4:6" s="2" customFormat="1" x14ac:dyDescent="0.25">
      <c r="D189" s="198"/>
      <c r="F189" s="198"/>
    </row>
    <row r="190" spans="4:6" s="2" customFormat="1" x14ac:dyDescent="0.25">
      <c r="D190" s="198"/>
      <c r="F190" s="198"/>
    </row>
    <row r="191" spans="4:6" s="2" customFormat="1" x14ac:dyDescent="0.25">
      <c r="D191" s="198"/>
      <c r="F191" s="198"/>
    </row>
    <row r="192" spans="4:6" s="2" customFormat="1" x14ac:dyDescent="0.25">
      <c r="D192" s="198"/>
      <c r="F192" s="198"/>
    </row>
    <row r="193" spans="4:6" s="2" customFormat="1" x14ac:dyDescent="0.25">
      <c r="D193" s="198"/>
      <c r="F193" s="198"/>
    </row>
    <row r="194" spans="4:6" s="2" customFormat="1" x14ac:dyDescent="0.25">
      <c r="D194" s="198"/>
      <c r="F194" s="198"/>
    </row>
    <row r="195" spans="4:6" s="2" customFormat="1" x14ac:dyDescent="0.25">
      <c r="D195" s="198"/>
      <c r="F195" s="198"/>
    </row>
    <row r="196" spans="4:6" s="2" customFormat="1" x14ac:dyDescent="0.25">
      <c r="D196" s="198"/>
      <c r="F196" s="198"/>
    </row>
    <row r="197" spans="4:6" s="2" customFormat="1" x14ac:dyDescent="0.25">
      <c r="D197" s="198"/>
      <c r="F197" s="198"/>
    </row>
    <row r="198" spans="4:6" s="2" customFormat="1" x14ac:dyDescent="0.25">
      <c r="D198" s="198"/>
      <c r="F198" s="198"/>
    </row>
    <row r="199" spans="4:6" s="2" customFormat="1" x14ac:dyDescent="0.25">
      <c r="D199" s="198"/>
      <c r="F199" s="198"/>
    </row>
    <row r="200" spans="4:6" s="2" customFormat="1" x14ac:dyDescent="0.25">
      <c r="D200" s="198"/>
      <c r="F200" s="198"/>
    </row>
    <row r="201" spans="4:6" s="2" customFormat="1" x14ac:dyDescent="0.25">
      <c r="D201" s="198"/>
      <c r="F201" s="198"/>
    </row>
    <row r="202" spans="4:6" s="2" customFormat="1" x14ac:dyDescent="0.25">
      <c r="D202" s="198"/>
      <c r="F202" s="198"/>
    </row>
    <row r="203" spans="4:6" s="2" customFormat="1" x14ac:dyDescent="0.25">
      <c r="D203" s="198"/>
      <c r="F203" s="198"/>
    </row>
    <row r="204" spans="4:6" s="2" customFormat="1" x14ac:dyDescent="0.25">
      <c r="D204" s="198"/>
      <c r="F204" s="198"/>
    </row>
    <row r="205" spans="4:6" s="2" customFormat="1" x14ac:dyDescent="0.25">
      <c r="D205" s="198"/>
      <c r="F205" s="198"/>
    </row>
    <row r="206" spans="4:6" s="2" customFormat="1" x14ac:dyDescent="0.25">
      <c r="D206" s="198"/>
      <c r="F206" s="198"/>
    </row>
    <row r="207" spans="4:6" s="2" customFormat="1" x14ac:dyDescent="0.25">
      <c r="D207" s="198"/>
      <c r="F207" s="198"/>
    </row>
    <row r="208" spans="4:6" s="2" customFormat="1" x14ac:dyDescent="0.25">
      <c r="D208" s="198"/>
      <c r="F208" s="198"/>
    </row>
    <row r="209" spans="4:6" s="2" customFormat="1" x14ac:dyDescent="0.25">
      <c r="D209" s="198"/>
      <c r="F209" s="198"/>
    </row>
    <row r="210" spans="4:6" s="2" customFormat="1" x14ac:dyDescent="0.25">
      <c r="D210" s="198"/>
      <c r="F210" s="198"/>
    </row>
    <row r="211" spans="4:6" s="2" customFormat="1" x14ac:dyDescent="0.25">
      <c r="D211" s="198"/>
      <c r="F211" s="198"/>
    </row>
    <row r="212" spans="4:6" s="2" customFormat="1" x14ac:dyDescent="0.25">
      <c r="D212" s="198"/>
      <c r="F212" s="198"/>
    </row>
    <row r="213" spans="4:6" s="2" customFormat="1" x14ac:dyDescent="0.25">
      <c r="D213" s="198"/>
      <c r="F213" s="198"/>
    </row>
    <row r="214" spans="4:6" s="2" customFormat="1" x14ac:dyDescent="0.25">
      <c r="D214" s="198"/>
      <c r="F214" s="198"/>
    </row>
    <row r="215" spans="4:6" s="2" customFormat="1" x14ac:dyDescent="0.25">
      <c r="D215" s="198"/>
      <c r="F215" s="198"/>
    </row>
    <row r="216" spans="4:6" s="2" customFormat="1" x14ac:dyDescent="0.25">
      <c r="D216" s="198"/>
      <c r="F216" s="198"/>
    </row>
    <row r="217" spans="4:6" s="2" customFormat="1" x14ac:dyDescent="0.25">
      <c r="D217" s="198"/>
      <c r="F217" s="198"/>
    </row>
    <row r="218" spans="4:6" s="2" customFormat="1" x14ac:dyDescent="0.25">
      <c r="D218" s="198"/>
      <c r="F218" s="198"/>
    </row>
    <row r="219" spans="4:6" s="2" customFormat="1" x14ac:dyDescent="0.25">
      <c r="D219" s="198"/>
      <c r="F219" s="198"/>
    </row>
    <row r="220" spans="4:6" s="2" customFormat="1" x14ac:dyDescent="0.25">
      <c r="D220" s="198"/>
      <c r="F220" s="198"/>
    </row>
    <row r="221" spans="4:6" s="2" customFormat="1" x14ac:dyDescent="0.25">
      <c r="D221" s="198"/>
      <c r="F221" s="198"/>
    </row>
    <row r="222" spans="4:6" s="2" customFormat="1" x14ac:dyDescent="0.25">
      <c r="D222" s="198"/>
      <c r="F222" s="198"/>
    </row>
    <row r="223" spans="4:6" s="2" customFormat="1" x14ac:dyDescent="0.25">
      <c r="D223" s="198"/>
      <c r="F223" s="198"/>
    </row>
    <row r="224" spans="4:6" s="2" customFormat="1" x14ac:dyDescent="0.25">
      <c r="D224" s="198"/>
      <c r="F224" s="198"/>
    </row>
    <row r="225" spans="4:6" s="2" customFormat="1" x14ac:dyDescent="0.25">
      <c r="D225" s="198"/>
      <c r="F225" s="198"/>
    </row>
    <row r="226" spans="4:6" s="2" customFormat="1" x14ac:dyDescent="0.25">
      <c r="D226" s="198"/>
      <c r="F226" s="198"/>
    </row>
    <row r="227" spans="4:6" s="2" customFormat="1" x14ac:dyDescent="0.25">
      <c r="D227" s="198"/>
      <c r="F227" s="198"/>
    </row>
    <row r="228" spans="4:6" s="2" customFormat="1" x14ac:dyDescent="0.25">
      <c r="D228" s="198"/>
      <c r="F228" s="198"/>
    </row>
    <row r="229" spans="4:6" s="2" customFormat="1" x14ac:dyDescent="0.25">
      <c r="D229" s="198"/>
      <c r="F229" s="198"/>
    </row>
    <row r="230" spans="4:6" s="2" customFormat="1" x14ac:dyDescent="0.25">
      <c r="D230" s="198"/>
      <c r="F230" s="198"/>
    </row>
    <row r="231" spans="4:6" s="2" customFormat="1" x14ac:dyDescent="0.25">
      <c r="D231" s="198"/>
      <c r="F231" s="198"/>
    </row>
    <row r="232" spans="4:6" s="2" customFormat="1" x14ac:dyDescent="0.25">
      <c r="D232" s="198"/>
      <c r="F232" s="198"/>
    </row>
    <row r="233" spans="4:6" s="2" customFormat="1" x14ac:dyDescent="0.25">
      <c r="D233" s="198"/>
      <c r="F233" s="198"/>
    </row>
    <row r="234" spans="4:6" s="2" customFormat="1" x14ac:dyDescent="0.25">
      <c r="D234" s="198"/>
      <c r="F234" s="198"/>
    </row>
    <row r="235" spans="4:6" s="2" customFormat="1" x14ac:dyDescent="0.25">
      <c r="D235" s="198"/>
      <c r="F235" s="198"/>
    </row>
    <row r="236" spans="4:6" s="2" customFormat="1" x14ac:dyDescent="0.25">
      <c r="D236" s="198"/>
      <c r="F236" s="198"/>
    </row>
    <row r="237" spans="4:6" s="2" customFormat="1" x14ac:dyDescent="0.25">
      <c r="D237" s="198"/>
      <c r="F237" s="198"/>
    </row>
    <row r="238" spans="4:6" s="2" customFormat="1" x14ac:dyDescent="0.25">
      <c r="D238" s="198"/>
      <c r="F238" s="198"/>
    </row>
    <row r="239" spans="4:6" s="2" customFormat="1" x14ac:dyDescent="0.25">
      <c r="D239" s="198"/>
      <c r="F239" s="198"/>
    </row>
    <row r="240" spans="4:6" s="2" customFormat="1" x14ac:dyDescent="0.25">
      <c r="D240" s="198"/>
      <c r="F240" s="198"/>
    </row>
    <row r="241" spans="4:6" s="2" customFormat="1" x14ac:dyDescent="0.25">
      <c r="D241" s="198"/>
      <c r="F241" s="198"/>
    </row>
    <row r="242" spans="4:6" s="2" customFormat="1" x14ac:dyDescent="0.25">
      <c r="D242" s="198"/>
      <c r="F242" s="198"/>
    </row>
    <row r="243" spans="4:6" s="2" customFormat="1" x14ac:dyDescent="0.25">
      <c r="D243" s="198"/>
      <c r="F243" s="198"/>
    </row>
    <row r="244" spans="4:6" s="2" customFormat="1" x14ac:dyDescent="0.25">
      <c r="D244" s="198"/>
      <c r="F244" s="198"/>
    </row>
    <row r="245" spans="4:6" s="2" customFormat="1" x14ac:dyDescent="0.25">
      <c r="D245" s="198"/>
      <c r="F245" s="198"/>
    </row>
    <row r="246" spans="4:6" s="2" customFormat="1" x14ac:dyDescent="0.25">
      <c r="D246" s="198"/>
      <c r="F246" s="198"/>
    </row>
    <row r="247" spans="4:6" s="2" customFormat="1" x14ac:dyDescent="0.25">
      <c r="D247" s="198"/>
      <c r="F247" s="198"/>
    </row>
    <row r="248" spans="4:6" s="2" customFormat="1" x14ac:dyDescent="0.25">
      <c r="D248" s="198"/>
      <c r="F248" s="198"/>
    </row>
    <row r="249" spans="4:6" s="2" customFormat="1" x14ac:dyDescent="0.25">
      <c r="D249" s="198"/>
      <c r="F249" s="198"/>
    </row>
    <row r="250" spans="4:6" s="2" customFormat="1" x14ac:dyDescent="0.25">
      <c r="D250" s="198"/>
      <c r="F250" s="198"/>
    </row>
    <row r="251" spans="4:6" s="2" customFormat="1" x14ac:dyDescent="0.25">
      <c r="D251" s="198"/>
      <c r="F251" s="198"/>
    </row>
    <row r="252" spans="4:6" s="2" customFormat="1" x14ac:dyDescent="0.25">
      <c r="D252" s="198"/>
      <c r="F252" s="198"/>
    </row>
    <row r="253" spans="4:6" s="2" customFormat="1" x14ac:dyDescent="0.25">
      <c r="D253" s="198"/>
      <c r="F253" s="198"/>
    </row>
    <row r="254" spans="4:6" s="2" customFormat="1" x14ac:dyDescent="0.25">
      <c r="D254" s="198"/>
      <c r="F254" s="198"/>
    </row>
    <row r="255" spans="4:6" s="2" customFormat="1" x14ac:dyDescent="0.25">
      <c r="D255" s="198"/>
      <c r="F255" s="198"/>
    </row>
    <row r="256" spans="4:6" s="2" customFormat="1" x14ac:dyDescent="0.25">
      <c r="D256" s="198"/>
      <c r="F256" s="198"/>
    </row>
    <row r="257" spans="4:6" s="2" customFormat="1" x14ac:dyDescent="0.25">
      <c r="D257" s="198"/>
      <c r="F257" s="198"/>
    </row>
    <row r="258" spans="4:6" s="2" customFormat="1" x14ac:dyDescent="0.25">
      <c r="D258" s="198"/>
      <c r="F258" s="198"/>
    </row>
    <row r="259" spans="4:6" s="2" customFormat="1" x14ac:dyDescent="0.25">
      <c r="D259" s="198"/>
      <c r="F259" s="198"/>
    </row>
    <row r="260" spans="4:6" s="2" customFormat="1" x14ac:dyDescent="0.25">
      <c r="D260" s="198"/>
      <c r="F260" s="198"/>
    </row>
    <row r="261" spans="4:6" s="2" customFormat="1" x14ac:dyDescent="0.25">
      <c r="D261" s="198"/>
      <c r="F261" s="198"/>
    </row>
    <row r="262" spans="4:6" s="2" customFormat="1" x14ac:dyDescent="0.25">
      <c r="D262" s="198"/>
      <c r="F262" s="198"/>
    </row>
    <row r="263" spans="4:6" s="2" customFormat="1" x14ac:dyDescent="0.25">
      <c r="D263" s="198"/>
      <c r="F263" s="198"/>
    </row>
    <row r="264" spans="4:6" s="2" customFormat="1" x14ac:dyDescent="0.25">
      <c r="D264" s="198"/>
      <c r="F264" s="198"/>
    </row>
    <row r="265" spans="4:6" s="2" customFormat="1" x14ac:dyDescent="0.25">
      <c r="D265" s="198"/>
      <c r="F265" s="198"/>
    </row>
    <row r="266" spans="4:6" s="2" customFormat="1" x14ac:dyDescent="0.25">
      <c r="D266" s="198"/>
      <c r="F266" s="198"/>
    </row>
    <row r="267" spans="4:6" s="2" customFormat="1" x14ac:dyDescent="0.25">
      <c r="D267" s="198"/>
      <c r="F267" s="198"/>
    </row>
    <row r="268" spans="4:6" s="2" customFormat="1" x14ac:dyDescent="0.25">
      <c r="D268" s="198"/>
      <c r="F268" s="198"/>
    </row>
    <row r="269" spans="4:6" s="2" customFormat="1" x14ac:dyDescent="0.25">
      <c r="D269" s="198"/>
      <c r="F269" s="198"/>
    </row>
    <row r="270" spans="4:6" s="2" customFormat="1" x14ac:dyDescent="0.25">
      <c r="D270" s="198"/>
      <c r="F270" s="198"/>
    </row>
    <row r="271" spans="4:6" s="2" customFormat="1" x14ac:dyDescent="0.25">
      <c r="D271" s="198"/>
      <c r="F271" s="198"/>
    </row>
    <row r="272" spans="4:6" s="2" customFormat="1" x14ac:dyDescent="0.25">
      <c r="D272" s="198"/>
      <c r="F272" s="198"/>
    </row>
    <row r="273" spans="4:6" s="2" customFormat="1" x14ac:dyDescent="0.25">
      <c r="D273" s="198"/>
      <c r="F273" s="198"/>
    </row>
    <row r="274" spans="4:6" s="2" customFormat="1" x14ac:dyDescent="0.25">
      <c r="D274" s="198"/>
      <c r="F274" s="198"/>
    </row>
    <row r="275" spans="4:6" s="2" customFormat="1" x14ac:dyDescent="0.25">
      <c r="D275" s="198"/>
      <c r="F275" s="198"/>
    </row>
    <row r="276" spans="4:6" s="2" customFormat="1" x14ac:dyDescent="0.25">
      <c r="D276" s="198"/>
      <c r="F276" s="198"/>
    </row>
    <row r="277" spans="4:6" s="2" customFormat="1" x14ac:dyDescent="0.25">
      <c r="D277" s="198"/>
      <c r="F277" s="198"/>
    </row>
    <row r="278" spans="4:6" s="2" customFormat="1" x14ac:dyDescent="0.25">
      <c r="D278" s="198"/>
      <c r="F278" s="198"/>
    </row>
    <row r="279" spans="4:6" s="2" customFormat="1" x14ac:dyDescent="0.25">
      <c r="D279" s="198"/>
      <c r="F279" s="198"/>
    </row>
    <row r="280" spans="4:6" s="2" customFormat="1" x14ac:dyDescent="0.25">
      <c r="D280" s="198"/>
      <c r="F280" s="198"/>
    </row>
    <row r="281" spans="4:6" s="2" customFormat="1" x14ac:dyDescent="0.25">
      <c r="D281" s="198"/>
      <c r="F281" s="198"/>
    </row>
    <row r="282" spans="4:6" s="2" customFormat="1" x14ac:dyDescent="0.25">
      <c r="D282" s="198"/>
      <c r="F282" s="198"/>
    </row>
    <row r="283" spans="4:6" s="2" customFormat="1" x14ac:dyDescent="0.25">
      <c r="D283" s="198"/>
      <c r="F283" s="198"/>
    </row>
    <row r="284" spans="4:6" s="2" customFormat="1" x14ac:dyDescent="0.25">
      <c r="D284" s="198"/>
      <c r="F284" s="198"/>
    </row>
    <row r="285" spans="4:6" s="2" customFormat="1" x14ac:dyDescent="0.25">
      <c r="D285" s="198"/>
      <c r="F285" s="198"/>
    </row>
    <row r="286" spans="4:6" s="2" customFormat="1" x14ac:dyDescent="0.25">
      <c r="D286" s="198"/>
      <c r="F286" s="198"/>
    </row>
    <row r="287" spans="4:6" s="2" customFormat="1" x14ac:dyDescent="0.25">
      <c r="D287" s="198"/>
      <c r="F287" s="198"/>
    </row>
    <row r="288" spans="4:6" s="2" customFormat="1" x14ac:dyDescent="0.25">
      <c r="D288" s="198"/>
      <c r="F288" s="198"/>
    </row>
    <row r="289" spans="4:6" s="2" customFormat="1" x14ac:dyDescent="0.25">
      <c r="D289" s="198"/>
      <c r="F289" s="198"/>
    </row>
    <row r="290" spans="4:6" s="2" customFormat="1" x14ac:dyDescent="0.25">
      <c r="D290" s="198"/>
      <c r="F290" s="198"/>
    </row>
    <row r="291" spans="4:6" s="2" customFormat="1" x14ac:dyDescent="0.25">
      <c r="D291" s="198"/>
      <c r="F291" s="198"/>
    </row>
    <row r="292" spans="4:6" s="2" customFormat="1" x14ac:dyDescent="0.25">
      <c r="D292" s="198"/>
      <c r="F292" s="198"/>
    </row>
    <row r="293" spans="4:6" s="2" customFormat="1" x14ac:dyDescent="0.25">
      <c r="D293" s="198"/>
      <c r="F293" s="198"/>
    </row>
    <row r="294" spans="4:6" s="2" customFormat="1" x14ac:dyDescent="0.25">
      <c r="D294" s="198"/>
      <c r="F294" s="198"/>
    </row>
    <row r="295" spans="4:6" s="2" customFormat="1" x14ac:dyDescent="0.25">
      <c r="D295" s="198"/>
      <c r="F295" s="198"/>
    </row>
    <row r="296" spans="4:6" s="2" customFormat="1" x14ac:dyDescent="0.25">
      <c r="D296" s="198"/>
      <c r="F296" s="198"/>
    </row>
    <row r="297" spans="4:6" s="2" customFormat="1" x14ac:dyDescent="0.25">
      <c r="D297" s="198"/>
      <c r="F297" s="198"/>
    </row>
    <row r="298" spans="4:6" s="2" customFormat="1" x14ac:dyDescent="0.25">
      <c r="D298" s="198"/>
      <c r="F298" s="198"/>
    </row>
    <row r="299" spans="4:6" s="2" customFormat="1" x14ac:dyDescent="0.25">
      <c r="D299" s="198"/>
      <c r="F299" s="198"/>
    </row>
    <row r="300" spans="4:6" s="2" customFormat="1" x14ac:dyDescent="0.25">
      <c r="D300" s="198"/>
      <c r="F300" s="198"/>
    </row>
    <row r="301" spans="4:6" s="2" customFormat="1" x14ac:dyDescent="0.25">
      <c r="D301" s="198"/>
      <c r="F301" s="198"/>
    </row>
    <row r="302" spans="4:6" s="2" customFormat="1" x14ac:dyDescent="0.25">
      <c r="D302" s="198"/>
      <c r="F302" s="198"/>
    </row>
    <row r="303" spans="4:6" s="2" customFormat="1" x14ac:dyDescent="0.25">
      <c r="D303" s="198"/>
      <c r="F303" s="198"/>
    </row>
    <row r="304" spans="4:6" s="2" customFormat="1" x14ac:dyDescent="0.25">
      <c r="D304" s="198"/>
      <c r="F304" s="198"/>
    </row>
    <row r="305" spans="4:6" s="2" customFormat="1" x14ac:dyDescent="0.25">
      <c r="D305" s="198"/>
      <c r="F305" s="198"/>
    </row>
    <row r="306" spans="4:6" s="2" customFormat="1" x14ac:dyDescent="0.25">
      <c r="D306" s="198"/>
      <c r="F306" s="198"/>
    </row>
    <row r="307" spans="4:6" s="2" customFormat="1" x14ac:dyDescent="0.25">
      <c r="D307" s="198"/>
      <c r="F307" s="198"/>
    </row>
    <row r="308" spans="4:6" s="2" customFormat="1" x14ac:dyDescent="0.25">
      <c r="D308" s="198"/>
      <c r="F308" s="198"/>
    </row>
    <row r="309" spans="4:6" s="2" customFormat="1" x14ac:dyDescent="0.25">
      <c r="D309" s="198"/>
      <c r="F309" s="198"/>
    </row>
    <row r="310" spans="4:6" s="2" customFormat="1" x14ac:dyDescent="0.25">
      <c r="D310" s="198"/>
      <c r="F310" s="198"/>
    </row>
    <row r="311" spans="4:6" s="2" customFormat="1" x14ac:dyDescent="0.25">
      <c r="D311" s="198"/>
      <c r="F311" s="198"/>
    </row>
    <row r="312" spans="4:6" s="2" customFormat="1" x14ac:dyDescent="0.25">
      <c r="D312" s="198"/>
      <c r="F312" s="198"/>
    </row>
    <row r="313" spans="4:6" s="2" customFormat="1" x14ac:dyDescent="0.25">
      <c r="D313" s="198"/>
      <c r="F313" s="198"/>
    </row>
    <row r="314" spans="4:6" s="2" customFormat="1" x14ac:dyDescent="0.25">
      <c r="D314" s="198"/>
      <c r="F314" s="198"/>
    </row>
    <row r="315" spans="4:6" s="2" customFormat="1" x14ac:dyDescent="0.25">
      <c r="D315" s="198"/>
      <c r="F315" s="198"/>
    </row>
    <row r="316" spans="4:6" s="2" customFormat="1" x14ac:dyDescent="0.25">
      <c r="D316" s="198"/>
      <c r="F316" s="198"/>
    </row>
    <row r="317" spans="4:6" s="2" customFormat="1" x14ac:dyDescent="0.25">
      <c r="D317" s="198"/>
      <c r="F317" s="198"/>
    </row>
    <row r="318" spans="4:6" s="2" customFormat="1" x14ac:dyDescent="0.25">
      <c r="D318" s="198"/>
      <c r="F318" s="198"/>
    </row>
    <row r="319" spans="4:6" s="2" customFormat="1" x14ac:dyDescent="0.25">
      <c r="D319" s="198"/>
      <c r="F319" s="198"/>
    </row>
    <row r="320" spans="4:6" s="2" customFormat="1" x14ac:dyDescent="0.25">
      <c r="D320" s="198"/>
      <c r="F320" s="198"/>
    </row>
    <row r="321" spans="4:6" s="2" customFormat="1" x14ac:dyDescent="0.25">
      <c r="D321" s="198"/>
      <c r="F321" s="198"/>
    </row>
    <row r="322" spans="4:6" s="2" customFormat="1" x14ac:dyDescent="0.25">
      <c r="D322" s="198"/>
      <c r="F322" s="198"/>
    </row>
    <row r="323" spans="4:6" s="2" customFormat="1" x14ac:dyDescent="0.25">
      <c r="D323" s="198"/>
      <c r="F323" s="198"/>
    </row>
    <row r="324" spans="4:6" s="2" customFormat="1" x14ac:dyDescent="0.25">
      <c r="D324" s="198"/>
      <c r="F324" s="198"/>
    </row>
    <row r="325" spans="4:6" s="2" customFormat="1" x14ac:dyDescent="0.25">
      <c r="D325" s="198"/>
      <c r="F325" s="198"/>
    </row>
    <row r="326" spans="4:6" s="2" customFormat="1" x14ac:dyDescent="0.25">
      <c r="D326" s="198"/>
      <c r="F326" s="198"/>
    </row>
    <row r="327" spans="4:6" s="2" customFormat="1" x14ac:dyDescent="0.25">
      <c r="D327" s="198"/>
      <c r="F327" s="198"/>
    </row>
    <row r="328" spans="4:6" s="2" customFormat="1" x14ac:dyDescent="0.25">
      <c r="D328" s="198"/>
      <c r="F328" s="198"/>
    </row>
    <row r="329" spans="4:6" s="2" customFormat="1" x14ac:dyDescent="0.25">
      <c r="D329" s="198"/>
      <c r="F329" s="198"/>
    </row>
    <row r="330" spans="4:6" s="2" customFormat="1" x14ac:dyDescent="0.25">
      <c r="D330" s="198"/>
      <c r="F330" s="198"/>
    </row>
    <row r="331" spans="4:6" s="2" customFormat="1" x14ac:dyDescent="0.25">
      <c r="D331" s="198"/>
      <c r="F331" s="198"/>
    </row>
    <row r="332" spans="4:6" s="2" customFormat="1" x14ac:dyDescent="0.25">
      <c r="D332" s="198"/>
      <c r="F332" s="198"/>
    </row>
    <row r="333" spans="4:6" s="2" customFormat="1" x14ac:dyDescent="0.25">
      <c r="D333" s="198"/>
      <c r="F333" s="198"/>
    </row>
    <row r="334" spans="4:6" s="2" customFormat="1" x14ac:dyDescent="0.25">
      <c r="D334" s="198"/>
      <c r="F334" s="198"/>
    </row>
    <row r="335" spans="4:6" s="2" customFormat="1" x14ac:dyDescent="0.25">
      <c r="D335" s="198"/>
      <c r="F335" s="198"/>
    </row>
    <row r="336" spans="4:6" s="2" customFormat="1" x14ac:dyDescent="0.25">
      <c r="D336" s="198"/>
      <c r="F336" s="198"/>
    </row>
    <row r="337" spans="4:6" s="2" customFormat="1" x14ac:dyDescent="0.25">
      <c r="D337" s="198"/>
      <c r="F337" s="198"/>
    </row>
    <row r="338" spans="4:6" s="2" customFormat="1" x14ac:dyDescent="0.25">
      <c r="D338" s="198"/>
      <c r="F338" s="198"/>
    </row>
    <row r="339" spans="4:6" s="2" customFormat="1" x14ac:dyDescent="0.25">
      <c r="D339" s="198"/>
      <c r="F339" s="198"/>
    </row>
    <row r="340" spans="4:6" s="2" customFormat="1" x14ac:dyDescent="0.25">
      <c r="D340" s="198"/>
      <c r="F340" s="198"/>
    </row>
    <row r="341" spans="4:6" s="2" customFormat="1" x14ac:dyDescent="0.25">
      <c r="D341" s="198"/>
      <c r="F341" s="198"/>
    </row>
    <row r="342" spans="4:6" s="2" customFormat="1" x14ac:dyDescent="0.25">
      <c r="D342" s="198"/>
      <c r="F342" s="198"/>
    </row>
    <row r="343" spans="4:6" s="2" customFormat="1" x14ac:dyDescent="0.25">
      <c r="D343" s="198"/>
      <c r="F343" s="198"/>
    </row>
    <row r="344" spans="4:6" s="2" customFormat="1" x14ac:dyDescent="0.25">
      <c r="D344" s="198"/>
      <c r="F344" s="198"/>
    </row>
    <row r="345" spans="4:6" s="2" customFormat="1" x14ac:dyDescent="0.25">
      <c r="D345" s="198"/>
      <c r="F345" s="198"/>
    </row>
    <row r="346" spans="4:6" s="2" customFormat="1" x14ac:dyDescent="0.25">
      <c r="D346" s="198"/>
      <c r="F346" s="198"/>
    </row>
    <row r="347" spans="4:6" s="2" customFormat="1" x14ac:dyDescent="0.25">
      <c r="D347" s="198"/>
      <c r="F347" s="198"/>
    </row>
    <row r="348" spans="4:6" s="2" customFormat="1" x14ac:dyDescent="0.25">
      <c r="D348" s="198"/>
      <c r="F348" s="198"/>
    </row>
    <row r="349" spans="4:6" s="2" customFormat="1" x14ac:dyDescent="0.25">
      <c r="D349" s="198"/>
      <c r="F349" s="198"/>
    </row>
    <row r="350" spans="4:6" s="2" customFormat="1" x14ac:dyDescent="0.25">
      <c r="D350" s="198"/>
      <c r="F350" s="198"/>
    </row>
    <row r="351" spans="4:6" s="2" customFormat="1" x14ac:dyDescent="0.25">
      <c r="D351" s="198"/>
      <c r="F351" s="198"/>
    </row>
    <row r="352" spans="4:6" s="2" customFormat="1" x14ac:dyDescent="0.25">
      <c r="D352" s="198"/>
      <c r="F352" s="198"/>
    </row>
    <row r="353" spans="4:6" s="2" customFormat="1" x14ac:dyDescent="0.25">
      <c r="D353" s="198"/>
      <c r="F353" s="198"/>
    </row>
    <row r="354" spans="4:6" s="2" customFormat="1" x14ac:dyDescent="0.25">
      <c r="D354" s="198"/>
      <c r="F354" s="198"/>
    </row>
    <row r="355" spans="4:6" s="2" customFormat="1" x14ac:dyDescent="0.25">
      <c r="D355" s="198"/>
      <c r="F355" s="198"/>
    </row>
    <row r="356" spans="4:6" s="2" customFormat="1" x14ac:dyDescent="0.25">
      <c r="D356" s="198"/>
      <c r="F356" s="198"/>
    </row>
    <row r="357" spans="4:6" s="2" customFormat="1" x14ac:dyDescent="0.25">
      <c r="D357" s="198"/>
      <c r="F357" s="198"/>
    </row>
    <row r="358" spans="4:6" s="2" customFormat="1" x14ac:dyDescent="0.25">
      <c r="D358" s="198"/>
      <c r="F358" s="198"/>
    </row>
    <row r="359" spans="4:6" s="2" customFormat="1" x14ac:dyDescent="0.25">
      <c r="D359" s="198"/>
      <c r="F359" s="198"/>
    </row>
    <row r="360" spans="4:6" s="2" customFormat="1" x14ac:dyDescent="0.25">
      <c r="D360" s="198"/>
      <c r="F360" s="198"/>
    </row>
    <row r="361" spans="4:6" s="2" customFormat="1" x14ac:dyDescent="0.25">
      <c r="D361" s="198"/>
      <c r="F361" s="198"/>
    </row>
    <row r="362" spans="4:6" s="2" customFormat="1" x14ac:dyDescent="0.25">
      <c r="D362" s="198"/>
      <c r="F362" s="198"/>
    </row>
    <row r="363" spans="4:6" s="2" customFormat="1" x14ac:dyDescent="0.25">
      <c r="D363" s="198"/>
      <c r="F363" s="198"/>
    </row>
    <row r="364" spans="4:6" s="2" customFormat="1" x14ac:dyDescent="0.25">
      <c r="D364" s="198"/>
      <c r="F364" s="198"/>
    </row>
    <row r="365" spans="4:6" s="2" customFormat="1" x14ac:dyDescent="0.25">
      <c r="D365" s="198"/>
      <c r="F365" s="198"/>
    </row>
    <row r="366" spans="4:6" s="2" customFormat="1" x14ac:dyDescent="0.25">
      <c r="D366" s="198"/>
      <c r="F366" s="198"/>
    </row>
    <row r="367" spans="4:6" s="2" customFormat="1" x14ac:dyDescent="0.25">
      <c r="D367" s="198"/>
      <c r="F367" s="198"/>
    </row>
    <row r="368" spans="4:6" s="2" customFormat="1" x14ac:dyDescent="0.25">
      <c r="D368" s="198"/>
      <c r="F368" s="198"/>
    </row>
    <row r="369" spans="4:6" s="2" customFormat="1" x14ac:dyDescent="0.25">
      <c r="D369" s="198"/>
      <c r="F369" s="198"/>
    </row>
    <row r="370" spans="4:6" s="2" customFormat="1" x14ac:dyDescent="0.25">
      <c r="D370" s="198"/>
      <c r="F370" s="198"/>
    </row>
    <row r="371" spans="4:6" s="2" customFormat="1" x14ac:dyDescent="0.25">
      <c r="D371" s="198"/>
      <c r="F371" s="198"/>
    </row>
    <row r="372" spans="4:6" s="2" customFormat="1" x14ac:dyDescent="0.25">
      <c r="D372" s="198"/>
      <c r="F372" s="198"/>
    </row>
    <row r="373" spans="4:6" s="2" customFormat="1" x14ac:dyDescent="0.25">
      <c r="D373" s="198"/>
      <c r="F373" s="198"/>
    </row>
    <row r="374" spans="4:6" s="2" customFormat="1" x14ac:dyDescent="0.25">
      <c r="D374" s="198"/>
      <c r="F374" s="198"/>
    </row>
    <row r="375" spans="4:6" s="2" customFormat="1" x14ac:dyDescent="0.25">
      <c r="D375" s="198"/>
      <c r="F375" s="198"/>
    </row>
    <row r="376" spans="4:6" s="2" customFormat="1" x14ac:dyDescent="0.25">
      <c r="D376" s="198"/>
      <c r="F376" s="198"/>
    </row>
    <row r="377" spans="4:6" s="2" customFormat="1" x14ac:dyDescent="0.25">
      <c r="D377" s="198"/>
      <c r="F377" s="198"/>
    </row>
    <row r="378" spans="4:6" s="2" customFormat="1" x14ac:dyDescent="0.25">
      <c r="D378" s="198"/>
      <c r="F378" s="198"/>
    </row>
    <row r="379" spans="4:6" s="2" customFormat="1" x14ac:dyDescent="0.25">
      <c r="D379" s="198"/>
      <c r="F379" s="198"/>
    </row>
    <row r="380" spans="4:6" s="2" customFormat="1" x14ac:dyDescent="0.25">
      <c r="D380" s="198"/>
      <c r="F380" s="198"/>
    </row>
    <row r="381" spans="4:6" s="2" customFormat="1" x14ac:dyDescent="0.25">
      <c r="D381" s="198"/>
      <c r="F381" s="198"/>
    </row>
    <row r="382" spans="4:6" s="2" customFormat="1" x14ac:dyDescent="0.25">
      <c r="D382" s="198"/>
      <c r="F382" s="198"/>
    </row>
    <row r="383" spans="4:6" s="2" customFormat="1" x14ac:dyDescent="0.25">
      <c r="D383" s="198"/>
      <c r="F383" s="198"/>
    </row>
    <row r="384" spans="4:6" s="2" customFormat="1" x14ac:dyDescent="0.25">
      <c r="D384" s="198"/>
      <c r="F384" s="198"/>
    </row>
    <row r="385" spans="4:6" s="2" customFormat="1" x14ac:dyDescent="0.25">
      <c r="D385" s="198"/>
      <c r="F385" s="198"/>
    </row>
    <row r="386" spans="4:6" s="2" customFormat="1" x14ac:dyDescent="0.25">
      <c r="D386" s="198"/>
      <c r="F386" s="198"/>
    </row>
    <row r="387" spans="4:6" s="2" customFormat="1" x14ac:dyDescent="0.25">
      <c r="D387" s="198"/>
      <c r="F387" s="198"/>
    </row>
    <row r="388" spans="4:6" s="2" customFormat="1" x14ac:dyDescent="0.25">
      <c r="D388" s="198"/>
      <c r="F388" s="198"/>
    </row>
    <row r="389" spans="4:6" s="2" customFormat="1" x14ac:dyDescent="0.25">
      <c r="D389" s="198"/>
      <c r="F389" s="198"/>
    </row>
    <row r="390" spans="4:6" s="2" customFormat="1" x14ac:dyDescent="0.25">
      <c r="D390" s="198"/>
      <c r="F390" s="198"/>
    </row>
    <row r="391" spans="4:6" s="2" customFormat="1" x14ac:dyDescent="0.25">
      <c r="D391" s="198"/>
      <c r="F391" s="198"/>
    </row>
    <row r="392" spans="4:6" s="2" customFormat="1" x14ac:dyDescent="0.25">
      <c r="D392" s="198"/>
      <c r="F392" s="198"/>
    </row>
    <row r="393" spans="4:6" s="2" customFormat="1" x14ac:dyDescent="0.25">
      <c r="D393" s="198"/>
      <c r="F393" s="198"/>
    </row>
    <row r="394" spans="4:6" s="2" customFormat="1" x14ac:dyDescent="0.25">
      <c r="D394" s="198"/>
      <c r="F394" s="198"/>
    </row>
    <row r="395" spans="4:6" s="2" customFormat="1" x14ac:dyDescent="0.25">
      <c r="D395" s="198"/>
      <c r="F395" s="198"/>
    </row>
    <row r="396" spans="4:6" s="2" customFormat="1" x14ac:dyDescent="0.25">
      <c r="D396" s="198"/>
      <c r="F396" s="198"/>
    </row>
    <row r="397" spans="4:6" s="2" customFormat="1" x14ac:dyDescent="0.25">
      <c r="D397" s="198"/>
      <c r="F397" s="198"/>
    </row>
    <row r="398" spans="4:6" s="2" customFormat="1" x14ac:dyDescent="0.25">
      <c r="D398" s="198"/>
      <c r="F398" s="198"/>
    </row>
    <row r="399" spans="4:6" s="2" customFormat="1" x14ac:dyDescent="0.25">
      <c r="D399" s="198"/>
      <c r="F399" s="198"/>
    </row>
    <row r="400" spans="4:6" s="2" customFormat="1" x14ac:dyDescent="0.25">
      <c r="D400" s="198"/>
      <c r="F400" s="198"/>
    </row>
    <row r="401" spans="4:6" s="2" customFormat="1" x14ac:dyDescent="0.25">
      <c r="D401" s="198"/>
      <c r="F401" s="198"/>
    </row>
    <row r="402" spans="4:6" s="2" customFormat="1" x14ac:dyDescent="0.25">
      <c r="D402" s="198"/>
      <c r="F402" s="198"/>
    </row>
    <row r="403" spans="4:6" s="2" customFormat="1" x14ac:dyDescent="0.25">
      <c r="D403" s="198"/>
      <c r="F403" s="198"/>
    </row>
    <row r="404" spans="4:6" s="2" customFormat="1" x14ac:dyDescent="0.25">
      <c r="D404" s="198"/>
      <c r="F404" s="198"/>
    </row>
    <row r="405" spans="4:6" s="2" customFormat="1" x14ac:dyDescent="0.25">
      <c r="D405" s="198"/>
      <c r="F405" s="198"/>
    </row>
    <row r="406" spans="4:6" s="2" customFormat="1" x14ac:dyDescent="0.25">
      <c r="D406" s="198"/>
      <c r="F406" s="198"/>
    </row>
    <row r="407" spans="4:6" s="2" customFormat="1" x14ac:dyDescent="0.25">
      <c r="D407" s="198"/>
      <c r="F407" s="198"/>
    </row>
    <row r="408" spans="4:6" s="2" customFormat="1" x14ac:dyDescent="0.25">
      <c r="D408" s="198"/>
      <c r="F408" s="198"/>
    </row>
    <row r="409" spans="4:6" s="2" customFormat="1" x14ac:dyDescent="0.25">
      <c r="D409" s="198"/>
      <c r="F409" s="198"/>
    </row>
    <row r="410" spans="4:6" s="2" customFormat="1" x14ac:dyDescent="0.25">
      <c r="D410" s="198"/>
      <c r="F410" s="198"/>
    </row>
    <row r="411" spans="4:6" s="2" customFormat="1" x14ac:dyDescent="0.25">
      <c r="D411" s="198"/>
      <c r="F411" s="198"/>
    </row>
    <row r="412" spans="4:6" s="2" customFormat="1" x14ac:dyDescent="0.25">
      <c r="D412" s="198"/>
      <c r="F412" s="198"/>
    </row>
    <row r="413" spans="4:6" s="2" customFormat="1" x14ac:dyDescent="0.25">
      <c r="D413" s="198"/>
      <c r="F413" s="198"/>
    </row>
    <row r="414" spans="4:6" s="2" customFormat="1" x14ac:dyDescent="0.25">
      <c r="D414" s="198"/>
      <c r="F414" s="198"/>
    </row>
    <row r="415" spans="4:6" s="2" customFormat="1" x14ac:dyDescent="0.25">
      <c r="D415" s="198"/>
      <c r="F415" s="198"/>
    </row>
    <row r="416" spans="4:6" s="2" customFormat="1" x14ac:dyDescent="0.25">
      <c r="D416" s="198"/>
      <c r="F416" s="198"/>
    </row>
    <row r="417" spans="4:6" s="2" customFormat="1" x14ac:dyDescent="0.25">
      <c r="D417" s="198"/>
      <c r="F417" s="198"/>
    </row>
    <row r="418" spans="4:6" s="2" customFormat="1" x14ac:dyDescent="0.25">
      <c r="D418" s="198"/>
      <c r="F418" s="198"/>
    </row>
    <row r="419" spans="4:6" s="2" customFormat="1" x14ac:dyDescent="0.25">
      <c r="D419" s="198"/>
      <c r="F419" s="198"/>
    </row>
    <row r="420" spans="4:6" s="2" customFormat="1" x14ac:dyDescent="0.25">
      <c r="D420" s="198"/>
      <c r="F420" s="198"/>
    </row>
    <row r="421" spans="4:6" s="2" customFormat="1" x14ac:dyDescent="0.25">
      <c r="D421" s="198"/>
      <c r="F421" s="198"/>
    </row>
    <row r="422" spans="4:6" s="2" customFormat="1" x14ac:dyDescent="0.25">
      <c r="D422" s="198"/>
      <c r="F422" s="198"/>
    </row>
    <row r="423" spans="4:6" s="2" customFormat="1" x14ac:dyDescent="0.25">
      <c r="D423" s="198"/>
      <c r="F423" s="198"/>
    </row>
    <row r="424" spans="4:6" s="2" customFormat="1" x14ac:dyDescent="0.25">
      <c r="D424" s="198"/>
      <c r="F424" s="198"/>
    </row>
    <row r="425" spans="4:6" s="2" customFormat="1" x14ac:dyDescent="0.25">
      <c r="D425" s="198"/>
      <c r="F425" s="198"/>
    </row>
    <row r="426" spans="4:6" s="2" customFormat="1" x14ac:dyDescent="0.25">
      <c r="D426" s="198"/>
      <c r="F426" s="198"/>
    </row>
    <row r="427" spans="4:6" s="2" customFormat="1" x14ac:dyDescent="0.25">
      <c r="D427" s="198"/>
      <c r="F427" s="198"/>
    </row>
    <row r="428" spans="4:6" s="2" customFormat="1" x14ac:dyDescent="0.25">
      <c r="D428" s="198"/>
      <c r="F428" s="198"/>
    </row>
    <row r="429" spans="4:6" s="2" customFormat="1" x14ac:dyDescent="0.25">
      <c r="D429" s="198"/>
      <c r="F429" s="198"/>
    </row>
    <row r="430" spans="4:6" s="2" customFormat="1" x14ac:dyDescent="0.25">
      <c r="D430" s="198"/>
      <c r="F430" s="198"/>
    </row>
    <row r="431" spans="4:6" s="2" customFormat="1" x14ac:dyDescent="0.25">
      <c r="D431" s="198"/>
      <c r="F431" s="198"/>
    </row>
    <row r="432" spans="4:6" s="2" customFormat="1" x14ac:dyDescent="0.25">
      <c r="D432" s="198"/>
      <c r="F432" s="198"/>
    </row>
    <row r="433" spans="4:6" s="2" customFormat="1" x14ac:dyDescent="0.25">
      <c r="D433" s="198"/>
      <c r="F433" s="198"/>
    </row>
    <row r="434" spans="4:6" s="2" customFormat="1" x14ac:dyDescent="0.25">
      <c r="D434" s="198"/>
      <c r="F434" s="198"/>
    </row>
    <row r="435" spans="4:6" s="2" customFormat="1" x14ac:dyDescent="0.25">
      <c r="D435" s="198"/>
      <c r="F435" s="198"/>
    </row>
    <row r="436" spans="4:6" s="2" customFormat="1" x14ac:dyDescent="0.25">
      <c r="D436" s="198"/>
      <c r="F436" s="198"/>
    </row>
    <row r="437" spans="4:6" s="2" customFormat="1" x14ac:dyDescent="0.25">
      <c r="D437" s="198"/>
      <c r="F437" s="198"/>
    </row>
    <row r="438" spans="4:6" s="2" customFormat="1" x14ac:dyDescent="0.25">
      <c r="D438" s="198"/>
      <c r="F438" s="198"/>
    </row>
    <row r="439" spans="4:6" s="2" customFormat="1" x14ac:dyDescent="0.25">
      <c r="D439" s="198"/>
      <c r="F439" s="198"/>
    </row>
    <row r="440" spans="4:6" s="2" customFormat="1" x14ac:dyDescent="0.25">
      <c r="D440" s="198"/>
      <c r="F440" s="198"/>
    </row>
    <row r="441" spans="4:6" s="2" customFormat="1" x14ac:dyDescent="0.25">
      <c r="D441" s="198"/>
      <c r="F441" s="198"/>
    </row>
    <row r="442" spans="4:6" s="2" customFormat="1" x14ac:dyDescent="0.25">
      <c r="D442" s="198"/>
      <c r="F442" s="198"/>
    </row>
    <row r="443" spans="4:6" s="2" customFormat="1" x14ac:dyDescent="0.25">
      <c r="D443" s="198"/>
      <c r="F443" s="198"/>
    </row>
    <row r="444" spans="4:6" s="2" customFormat="1" x14ac:dyDescent="0.25">
      <c r="D444" s="198"/>
      <c r="F444" s="198"/>
    </row>
    <row r="445" spans="4:6" s="2" customFormat="1" x14ac:dyDescent="0.25">
      <c r="D445" s="198"/>
      <c r="F445" s="198"/>
    </row>
    <row r="446" spans="4:6" s="2" customFormat="1" x14ac:dyDescent="0.25">
      <c r="D446" s="198"/>
      <c r="F446" s="198"/>
    </row>
    <row r="447" spans="4:6" s="2" customFormat="1" x14ac:dyDescent="0.25">
      <c r="D447" s="198"/>
      <c r="F447" s="198"/>
    </row>
    <row r="448" spans="4:6" s="2" customFormat="1" x14ac:dyDescent="0.25">
      <c r="D448" s="198"/>
      <c r="F448" s="198"/>
    </row>
    <row r="449" spans="4:6" s="2" customFormat="1" x14ac:dyDescent="0.25">
      <c r="D449" s="198"/>
      <c r="F449" s="198"/>
    </row>
    <row r="450" spans="4:6" s="2" customFormat="1" x14ac:dyDescent="0.25">
      <c r="D450" s="198"/>
      <c r="F450" s="198"/>
    </row>
    <row r="451" spans="4:6" s="2" customFormat="1" x14ac:dyDescent="0.25">
      <c r="D451" s="198"/>
      <c r="F451" s="198"/>
    </row>
    <row r="452" spans="4:6" s="2" customFormat="1" x14ac:dyDescent="0.25">
      <c r="D452" s="198"/>
      <c r="F452" s="198"/>
    </row>
    <row r="453" spans="4:6" s="2" customFormat="1" x14ac:dyDescent="0.25">
      <c r="D453" s="198"/>
      <c r="F453" s="198"/>
    </row>
    <row r="454" spans="4:6" s="2" customFormat="1" x14ac:dyDescent="0.25">
      <c r="D454" s="198"/>
      <c r="F454" s="198"/>
    </row>
    <row r="455" spans="4:6" s="2" customFormat="1" x14ac:dyDescent="0.25">
      <c r="D455" s="198"/>
      <c r="F455" s="198"/>
    </row>
    <row r="456" spans="4:6" s="2" customFormat="1" x14ac:dyDescent="0.25">
      <c r="D456" s="198"/>
      <c r="F456" s="198"/>
    </row>
    <row r="457" spans="4:6" s="2" customFormat="1" x14ac:dyDescent="0.25">
      <c r="D457" s="198"/>
      <c r="F457" s="198"/>
    </row>
    <row r="458" spans="4:6" s="2" customFormat="1" x14ac:dyDescent="0.25">
      <c r="D458" s="198"/>
      <c r="F458" s="198"/>
    </row>
    <row r="459" spans="4:6" s="2" customFormat="1" x14ac:dyDescent="0.25">
      <c r="D459" s="198"/>
      <c r="F459" s="198"/>
    </row>
    <row r="460" spans="4:6" s="2" customFormat="1" x14ac:dyDescent="0.25">
      <c r="D460" s="198"/>
      <c r="F460" s="198"/>
    </row>
    <row r="461" spans="4:6" s="2" customFormat="1" x14ac:dyDescent="0.25">
      <c r="D461" s="198"/>
      <c r="F461" s="198"/>
    </row>
    <row r="462" spans="4:6" s="2" customFormat="1" x14ac:dyDescent="0.25">
      <c r="D462" s="198"/>
      <c r="F462" s="198"/>
    </row>
    <row r="463" spans="4:6" s="2" customFormat="1" x14ac:dyDescent="0.25">
      <c r="D463" s="198"/>
      <c r="F463" s="198"/>
    </row>
    <row r="464" spans="4:6" s="2" customFormat="1" x14ac:dyDescent="0.25">
      <c r="D464" s="198"/>
      <c r="F464" s="198"/>
    </row>
    <row r="465" spans="4:6" s="2" customFormat="1" x14ac:dyDescent="0.25">
      <c r="D465" s="198"/>
      <c r="F465" s="198"/>
    </row>
    <row r="466" spans="4:6" s="2" customFormat="1" x14ac:dyDescent="0.25">
      <c r="D466" s="198"/>
      <c r="F466" s="198"/>
    </row>
    <row r="467" spans="4:6" s="2" customFormat="1" x14ac:dyDescent="0.25">
      <c r="D467" s="198"/>
      <c r="F467" s="198"/>
    </row>
    <row r="468" spans="4:6" s="2" customFormat="1" x14ac:dyDescent="0.25">
      <c r="D468" s="198"/>
      <c r="F468" s="198"/>
    </row>
    <row r="469" spans="4:6" s="2" customFormat="1" x14ac:dyDescent="0.25">
      <c r="D469" s="198"/>
      <c r="F469" s="198"/>
    </row>
    <row r="470" spans="4:6" s="2" customFormat="1" x14ac:dyDescent="0.25">
      <c r="D470" s="198"/>
      <c r="F470" s="198"/>
    </row>
    <row r="471" spans="4:6" s="2" customFormat="1" x14ac:dyDescent="0.25">
      <c r="D471" s="198"/>
      <c r="F471" s="198"/>
    </row>
    <row r="472" spans="4:6" s="2" customFormat="1" x14ac:dyDescent="0.25">
      <c r="D472" s="198"/>
      <c r="F472" s="198"/>
    </row>
    <row r="473" spans="4:6" s="2" customFormat="1" x14ac:dyDescent="0.25">
      <c r="D473" s="198"/>
      <c r="F473" s="198"/>
    </row>
    <row r="474" spans="4:6" s="2" customFormat="1" x14ac:dyDescent="0.25">
      <c r="D474" s="198"/>
      <c r="F474" s="198"/>
    </row>
    <row r="475" spans="4:6" s="2" customFormat="1" x14ac:dyDescent="0.25">
      <c r="D475" s="198"/>
      <c r="F475" s="198"/>
    </row>
    <row r="476" spans="4:6" s="2" customFormat="1" x14ac:dyDescent="0.25">
      <c r="D476" s="198"/>
      <c r="F476" s="198"/>
    </row>
    <row r="477" spans="4:6" s="2" customFormat="1" x14ac:dyDescent="0.25">
      <c r="D477" s="198"/>
      <c r="F477" s="198"/>
    </row>
    <row r="478" spans="4:6" s="2" customFormat="1" x14ac:dyDescent="0.25">
      <c r="D478" s="198"/>
      <c r="F478" s="198"/>
    </row>
    <row r="479" spans="4:6" s="2" customFormat="1" x14ac:dyDescent="0.25">
      <c r="D479" s="198"/>
      <c r="F479" s="198"/>
    </row>
    <row r="480" spans="4:6" s="2" customFormat="1" x14ac:dyDescent="0.25">
      <c r="D480" s="198"/>
      <c r="F480" s="198"/>
    </row>
    <row r="481" spans="4:6" s="2" customFormat="1" x14ac:dyDescent="0.25">
      <c r="D481" s="198"/>
      <c r="F481" s="198"/>
    </row>
    <row r="482" spans="4:6" s="2" customFormat="1" x14ac:dyDescent="0.25">
      <c r="D482" s="198"/>
      <c r="F482" s="198"/>
    </row>
    <row r="483" spans="4:6" s="2" customFormat="1" x14ac:dyDescent="0.25">
      <c r="D483" s="198"/>
      <c r="F483" s="198"/>
    </row>
    <row r="484" spans="4:6" s="2" customFormat="1" x14ac:dyDescent="0.25">
      <c r="D484" s="198"/>
      <c r="F484" s="198"/>
    </row>
    <row r="485" spans="4:6" s="2" customFormat="1" x14ac:dyDescent="0.25">
      <c r="D485" s="198"/>
      <c r="F485" s="198"/>
    </row>
    <row r="486" spans="4:6" s="2" customFormat="1" x14ac:dyDescent="0.25">
      <c r="D486" s="198"/>
      <c r="F486" s="198"/>
    </row>
    <row r="487" spans="4:6" s="2" customFormat="1" x14ac:dyDescent="0.25">
      <c r="D487" s="198"/>
      <c r="F487" s="198"/>
    </row>
    <row r="488" spans="4:6" s="2" customFormat="1" x14ac:dyDescent="0.25">
      <c r="D488" s="198"/>
      <c r="F488" s="198"/>
    </row>
    <row r="489" spans="4:6" s="2" customFormat="1" x14ac:dyDescent="0.25">
      <c r="D489" s="198"/>
      <c r="F489" s="198"/>
    </row>
    <row r="490" spans="4:6" s="2" customFormat="1" x14ac:dyDescent="0.25">
      <c r="D490" s="198"/>
      <c r="F490" s="198"/>
    </row>
    <row r="491" spans="4:6" s="2" customFormat="1" x14ac:dyDescent="0.25">
      <c r="D491" s="198"/>
      <c r="F491" s="198"/>
    </row>
    <row r="492" spans="4:6" s="2" customFormat="1" x14ac:dyDescent="0.25">
      <c r="D492" s="198"/>
      <c r="F492" s="198"/>
    </row>
    <row r="493" spans="4:6" s="2" customFormat="1" x14ac:dyDescent="0.25">
      <c r="D493" s="198"/>
      <c r="F493" s="198"/>
    </row>
    <row r="494" spans="4:6" s="2" customFormat="1" x14ac:dyDescent="0.25">
      <c r="D494" s="198"/>
      <c r="F494" s="198"/>
    </row>
    <row r="495" spans="4:6" s="2" customFormat="1" x14ac:dyDescent="0.25">
      <c r="D495" s="198"/>
      <c r="F495" s="198"/>
    </row>
    <row r="496" spans="4:6" s="2" customFormat="1" x14ac:dyDescent="0.25">
      <c r="D496" s="198"/>
      <c r="F496" s="198"/>
    </row>
    <row r="497" spans="4:6" s="2" customFormat="1" x14ac:dyDescent="0.25">
      <c r="D497" s="198"/>
      <c r="F497" s="198"/>
    </row>
    <row r="498" spans="4:6" s="2" customFormat="1" x14ac:dyDescent="0.25">
      <c r="D498" s="198"/>
      <c r="F498" s="198"/>
    </row>
    <row r="499" spans="4:6" s="2" customFormat="1" x14ac:dyDescent="0.25">
      <c r="D499" s="198"/>
      <c r="F499" s="198"/>
    </row>
    <row r="500" spans="4:6" s="2" customFormat="1" x14ac:dyDescent="0.25">
      <c r="D500" s="198"/>
      <c r="F500" s="198"/>
    </row>
    <row r="501" spans="4:6" s="2" customFormat="1" x14ac:dyDescent="0.25">
      <c r="D501" s="198"/>
      <c r="F501" s="198"/>
    </row>
    <row r="502" spans="4:6" s="2" customFormat="1" x14ac:dyDescent="0.25">
      <c r="D502" s="198"/>
      <c r="F502" s="198"/>
    </row>
    <row r="503" spans="4:6" s="2" customFormat="1" x14ac:dyDescent="0.25">
      <c r="D503" s="198"/>
      <c r="F503" s="198"/>
    </row>
    <row r="504" spans="4:6" s="2" customFormat="1" x14ac:dyDescent="0.25">
      <c r="D504" s="198"/>
      <c r="F504" s="198"/>
    </row>
    <row r="505" spans="4:6" s="2" customFormat="1" x14ac:dyDescent="0.25">
      <c r="D505" s="198"/>
      <c r="F505" s="198"/>
    </row>
    <row r="506" spans="4:6" s="2" customFormat="1" x14ac:dyDescent="0.25">
      <c r="D506" s="198"/>
      <c r="F506" s="198"/>
    </row>
    <row r="507" spans="4:6" s="2" customFormat="1" x14ac:dyDescent="0.25">
      <c r="D507" s="198"/>
      <c r="F507" s="198"/>
    </row>
    <row r="508" spans="4:6" s="2" customFormat="1" x14ac:dyDescent="0.25">
      <c r="D508" s="198"/>
      <c r="F508" s="198"/>
    </row>
    <row r="509" spans="4:6" s="2" customFormat="1" x14ac:dyDescent="0.25">
      <c r="D509" s="198"/>
      <c r="F509" s="198"/>
    </row>
    <row r="510" spans="4:6" s="2" customFormat="1" x14ac:dyDescent="0.25">
      <c r="D510" s="198"/>
      <c r="F510" s="198"/>
    </row>
    <row r="511" spans="4:6" s="2" customFormat="1" x14ac:dyDescent="0.25">
      <c r="D511" s="198"/>
      <c r="F511" s="198"/>
    </row>
    <row r="512" spans="4:6" s="2" customFormat="1" x14ac:dyDescent="0.25">
      <c r="D512" s="198"/>
      <c r="F512" s="198"/>
    </row>
    <row r="513" spans="4:6" s="2" customFormat="1" x14ac:dyDescent="0.25">
      <c r="D513" s="198"/>
      <c r="F513" s="198"/>
    </row>
    <row r="514" spans="4:6" s="2" customFormat="1" x14ac:dyDescent="0.25">
      <c r="D514" s="198"/>
      <c r="F514" s="198"/>
    </row>
    <row r="515" spans="4:6" s="2" customFormat="1" x14ac:dyDescent="0.25">
      <c r="D515" s="198"/>
      <c r="F515" s="198"/>
    </row>
    <row r="516" spans="4:6" s="2" customFormat="1" x14ac:dyDescent="0.25">
      <c r="D516" s="198"/>
      <c r="F516" s="198"/>
    </row>
    <row r="517" spans="4:6" s="2" customFormat="1" x14ac:dyDescent="0.25">
      <c r="D517" s="198"/>
      <c r="F517" s="198"/>
    </row>
    <row r="518" spans="4:6" s="2" customFormat="1" x14ac:dyDescent="0.25">
      <c r="D518" s="198"/>
      <c r="F518" s="198"/>
    </row>
    <row r="519" spans="4:6" s="2" customFormat="1" x14ac:dyDescent="0.25">
      <c r="D519" s="198"/>
      <c r="F519" s="198"/>
    </row>
    <row r="520" spans="4:6" s="2" customFormat="1" x14ac:dyDescent="0.25">
      <c r="D520" s="198"/>
      <c r="F520" s="198"/>
    </row>
    <row r="521" spans="4:6" s="2" customFormat="1" x14ac:dyDescent="0.25">
      <c r="D521" s="198"/>
      <c r="F521" s="198"/>
    </row>
    <row r="522" spans="4:6" s="2" customFormat="1" x14ac:dyDescent="0.25">
      <c r="D522" s="198"/>
      <c r="F522" s="198"/>
    </row>
    <row r="523" spans="4:6" s="2" customFormat="1" x14ac:dyDescent="0.25">
      <c r="D523" s="198"/>
      <c r="F523" s="198"/>
    </row>
    <row r="524" spans="4:6" s="2" customFormat="1" x14ac:dyDescent="0.25">
      <c r="D524" s="198"/>
      <c r="F524" s="198"/>
    </row>
    <row r="525" spans="4:6" s="2" customFormat="1" x14ac:dyDescent="0.25">
      <c r="D525" s="198"/>
      <c r="F525" s="198"/>
    </row>
    <row r="526" spans="4:6" s="2" customFormat="1" x14ac:dyDescent="0.25">
      <c r="D526" s="198"/>
      <c r="F526" s="198"/>
    </row>
    <row r="527" spans="4:6" s="2" customFormat="1" x14ac:dyDescent="0.25">
      <c r="D527" s="198"/>
      <c r="F527" s="198"/>
    </row>
    <row r="528" spans="4:6" s="2" customFormat="1" x14ac:dyDescent="0.25">
      <c r="D528" s="198"/>
      <c r="F528" s="198"/>
    </row>
    <row r="529" spans="4:6" s="2" customFormat="1" x14ac:dyDescent="0.25">
      <c r="D529" s="198"/>
      <c r="F529" s="198"/>
    </row>
    <row r="530" spans="4:6" s="2" customFormat="1" x14ac:dyDescent="0.25">
      <c r="D530" s="198"/>
      <c r="F530" s="198"/>
    </row>
    <row r="531" spans="4:6" s="2" customFormat="1" x14ac:dyDescent="0.25">
      <c r="D531" s="198"/>
      <c r="F531" s="198"/>
    </row>
    <row r="532" spans="4:6" s="2" customFormat="1" x14ac:dyDescent="0.25">
      <c r="D532" s="198"/>
      <c r="F532" s="198"/>
    </row>
    <row r="533" spans="4:6" s="2" customFormat="1" x14ac:dyDescent="0.25">
      <c r="D533" s="198"/>
      <c r="F533" s="198"/>
    </row>
    <row r="534" spans="4:6" s="2" customFormat="1" x14ac:dyDescent="0.25">
      <c r="D534" s="198"/>
      <c r="F534" s="198"/>
    </row>
    <row r="535" spans="4:6" s="2" customFormat="1" x14ac:dyDescent="0.25">
      <c r="D535" s="198"/>
      <c r="F535" s="198"/>
    </row>
    <row r="536" spans="4:6" s="2" customFormat="1" x14ac:dyDescent="0.25">
      <c r="D536" s="198"/>
      <c r="F536" s="198"/>
    </row>
    <row r="537" spans="4:6" s="2" customFormat="1" x14ac:dyDescent="0.25">
      <c r="D537" s="198"/>
      <c r="F537" s="198"/>
    </row>
    <row r="538" spans="4:6" s="2" customFormat="1" x14ac:dyDescent="0.25">
      <c r="D538" s="198"/>
      <c r="F538" s="198"/>
    </row>
    <row r="539" spans="4:6" s="2" customFormat="1" x14ac:dyDescent="0.25">
      <c r="D539" s="198"/>
      <c r="F539" s="198"/>
    </row>
    <row r="540" spans="4:6" s="2" customFormat="1" x14ac:dyDescent="0.25">
      <c r="D540" s="198"/>
      <c r="F540" s="198"/>
    </row>
    <row r="541" spans="4:6" s="2" customFormat="1" x14ac:dyDescent="0.25">
      <c r="D541" s="198"/>
      <c r="F541" s="198"/>
    </row>
    <row r="542" spans="4:6" s="2" customFormat="1" x14ac:dyDescent="0.25">
      <c r="D542" s="198"/>
      <c r="F542" s="198"/>
    </row>
    <row r="543" spans="4:6" s="2" customFormat="1" x14ac:dyDescent="0.25">
      <c r="D543" s="198"/>
      <c r="F543" s="198"/>
    </row>
    <row r="544" spans="4:6" s="2" customFormat="1" x14ac:dyDescent="0.25">
      <c r="D544" s="198"/>
      <c r="F544" s="198"/>
    </row>
    <row r="545" spans="4:6" s="2" customFormat="1" x14ac:dyDescent="0.25">
      <c r="D545" s="198"/>
      <c r="F545" s="198"/>
    </row>
    <row r="546" spans="4:6" s="2" customFormat="1" x14ac:dyDescent="0.25">
      <c r="D546" s="198"/>
      <c r="F546" s="198"/>
    </row>
    <row r="547" spans="4:6" s="2" customFormat="1" x14ac:dyDescent="0.25">
      <c r="D547" s="198"/>
      <c r="F547" s="198"/>
    </row>
    <row r="548" spans="4:6" s="2" customFormat="1" x14ac:dyDescent="0.25">
      <c r="D548" s="198"/>
      <c r="F548" s="198"/>
    </row>
    <row r="549" spans="4:6" s="2" customFormat="1" x14ac:dyDescent="0.25">
      <c r="D549" s="198"/>
      <c r="F549" s="198"/>
    </row>
    <row r="550" spans="4:6" s="2" customFormat="1" x14ac:dyDescent="0.25">
      <c r="D550" s="198"/>
      <c r="F550" s="198"/>
    </row>
    <row r="551" spans="4:6" s="2" customFormat="1" x14ac:dyDescent="0.25">
      <c r="D551" s="198"/>
      <c r="F551" s="198"/>
    </row>
    <row r="552" spans="4:6" s="2" customFormat="1" x14ac:dyDescent="0.25">
      <c r="D552" s="198"/>
      <c r="F552" s="198"/>
    </row>
    <row r="553" spans="4:6" s="2" customFormat="1" x14ac:dyDescent="0.25">
      <c r="D553" s="198"/>
      <c r="F553" s="198"/>
    </row>
    <row r="554" spans="4:6" s="2" customFormat="1" x14ac:dyDescent="0.25">
      <c r="D554" s="198"/>
      <c r="F554" s="198"/>
    </row>
    <row r="555" spans="4:6" s="2" customFormat="1" x14ac:dyDescent="0.25">
      <c r="D555" s="198"/>
      <c r="F555" s="198"/>
    </row>
    <row r="556" spans="4:6" s="2" customFormat="1" x14ac:dyDescent="0.25">
      <c r="D556" s="198"/>
      <c r="F556" s="198"/>
    </row>
    <row r="557" spans="4:6" s="2" customFormat="1" x14ac:dyDescent="0.25">
      <c r="D557" s="198"/>
      <c r="F557" s="198"/>
    </row>
    <row r="558" spans="4:6" s="2" customFormat="1" x14ac:dyDescent="0.25">
      <c r="D558" s="198"/>
      <c r="F558" s="198"/>
    </row>
    <row r="559" spans="4:6" s="2" customFormat="1" x14ac:dyDescent="0.25">
      <c r="D559" s="198"/>
      <c r="F559" s="198"/>
    </row>
    <row r="560" spans="4:6" s="2" customFormat="1" x14ac:dyDescent="0.25">
      <c r="D560" s="198"/>
      <c r="F560" s="198"/>
    </row>
    <row r="561" spans="4:6" s="2" customFormat="1" x14ac:dyDescent="0.25">
      <c r="D561" s="198"/>
      <c r="F561" s="198"/>
    </row>
    <row r="562" spans="4:6" s="2" customFormat="1" x14ac:dyDescent="0.25">
      <c r="D562" s="198"/>
      <c r="F562" s="198"/>
    </row>
    <row r="563" spans="4:6" s="2" customFormat="1" x14ac:dyDescent="0.25">
      <c r="D563" s="198"/>
      <c r="F563" s="198"/>
    </row>
    <row r="564" spans="4:6" s="2" customFormat="1" x14ac:dyDescent="0.25">
      <c r="D564" s="198"/>
      <c r="F564" s="198"/>
    </row>
    <row r="565" spans="4:6" s="2" customFormat="1" x14ac:dyDescent="0.25">
      <c r="D565" s="198"/>
      <c r="F565" s="198"/>
    </row>
    <row r="566" spans="4:6" s="2" customFormat="1" x14ac:dyDescent="0.25">
      <c r="D566" s="198"/>
      <c r="F566" s="198"/>
    </row>
    <row r="567" spans="4:6" s="2" customFormat="1" x14ac:dyDescent="0.25">
      <c r="D567" s="198"/>
      <c r="F567" s="198"/>
    </row>
    <row r="568" spans="4:6" s="2" customFormat="1" x14ac:dyDescent="0.25">
      <c r="D568" s="198"/>
      <c r="F568" s="198"/>
    </row>
    <row r="569" spans="4:6" s="2" customFormat="1" x14ac:dyDescent="0.25">
      <c r="D569" s="198"/>
      <c r="F569" s="198"/>
    </row>
    <row r="570" spans="4:6" s="2" customFormat="1" x14ac:dyDescent="0.25">
      <c r="D570" s="198"/>
      <c r="F570" s="198"/>
    </row>
    <row r="571" spans="4:6" s="2" customFormat="1" x14ac:dyDescent="0.25">
      <c r="D571" s="198"/>
      <c r="F571" s="198"/>
    </row>
    <row r="572" spans="4:6" s="2" customFormat="1" x14ac:dyDescent="0.25">
      <c r="D572" s="198"/>
      <c r="F572" s="198"/>
    </row>
    <row r="573" spans="4:6" s="2" customFormat="1" x14ac:dyDescent="0.25">
      <c r="D573" s="198"/>
      <c r="F573" s="198"/>
    </row>
    <row r="574" spans="4:6" s="2" customFormat="1" x14ac:dyDescent="0.25">
      <c r="D574" s="198"/>
      <c r="F574" s="198"/>
    </row>
    <row r="575" spans="4:6" s="2" customFormat="1" x14ac:dyDescent="0.25">
      <c r="D575" s="198"/>
      <c r="F575" s="198"/>
    </row>
    <row r="576" spans="4:6" s="2" customFormat="1" x14ac:dyDescent="0.25">
      <c r="D576" s="198"/>
      <c r="F576" s="198"/>
    </row>
    <row r="577" spans="4:6" s="2" customFormat="1" x14ac:dyDescent="0.25">
      <c r="D577" s="198"/>
      <c r="F577" s="198"/>
    </row>
    <row r="578" spans="4:6" s="2" customFormat="1" x14ac:dyDescent="0.25">
      <c r="D578" s="198"/>
      <c r="F578" s="198"/>
    </row>
    <row r="579" spans="4:6" s="2" customFormat="1" x14ac:dyDescent="0.25">
      <c r="D579" s="198"/>
      <c r="F579" s="198"/>
    </row>
    <row r="580" spans="4:6" s="2" customFormat="1" x14ac:dyDescent="0.25">
      <c r="D580" s="198"/>
      <c r="F580" s="198"/>
    </row>
    <row r="581" spans="4:6" s="2" customFormat="1" x14ac:dyDescent="0.25">
      <c r="D581" s="198"/>
      <c r="F581" s="198"/>
    </row>
    <row r="582" spans="4:6" s="2" customFormat="1" x14ac:dyDescent="0.25">
      <c r="D582" s="198"/>
      <c r="F582" s="198"/>
    </row>
    <row r="583" spans="4:6" s="2" customFormat="1" x14ac:dyDescent="0.25">
      <c r="D583" s="198"/>
      <c r="F583" s="198"/>
    </row>
    <row r="584" spans="4:6" s="2" customFormat="1" x14ac:dyDescent="0.25">
      <c r="D584" s="198"/>
      <c r="F584" s="198"/>
    </row>
    <row r="585" spans="4:6" s="2" customFormat="1" x14ac:dyDescent="0.25">
      <c r="D585" s="198"/>
      <c r="F585" s="198"/>
    </row>
    <row r="586" spans="4:6" s="2" customFormat="1" x14ac:dyDescent="0.25">
      <c r="D586" s="198"/>
      <c r="F586" s="198"/>
    </row>
    <row r="587" spans="4:6" s="2" customFormat="1" x14ac:dyDescent="0.25">
      <c r="D587" s="198"/>
      <c r="F587" s="198"/>
    </row>
    <row r="588" spans="4:6" s="2" customFormat="1" x14ac:dyDescent="0.25">
      <c r="D588" s="198"/>
      <c r="F588" s="198"/>
    </row>
    <row r="589" spans="4:6" s="2" customFormat="1" x14ac:dyDescent="0.25">
      <c r="D589" s="198"/>
      <c r="F589" s="198"/>
    </row>
    <row r="590" spans="4:6" s="2" customFormat="1" x14ac:dyDescent="0.25">
      <c r="D590" s="198"/>
      <c r="F590" s="198"/>
    </row>
    <row r="591" spans="4:6" s="2" customFormat="1" x14ac:dyDescent="0.25">
      <c r="D591" s="198"/>
      <c r="F591" s="198"/>
    </row>
    <row r="592" spans="4:6" s="2" customFormat="1" x14ac:dyDescent="0.25">
      <c r="D592" s="198"/>
      <c r="F592" s="198"/>
    </row>
    <row r="593" spans="4:6" s="2" customFormat="1" x14ac:dyDescent="0.25">
      <c r="D593" s="198"/>
      <c r="F593" s="198"/>
    </row>
    <row r="594" spans="4:6" s="2" customFormat="1" x14ac:dyDescent="0.25">
      <c r="D594" s="198"/>
      <c r="F594" s="198"/>
    </row>
    <row r="595" spans="4:6" s="2" customFormat="1" x14ac:dyDescent="0.25">
      <c r="D595" s="198"/>
      <c r="F595" s="198"/>
    </row>
    <row r="596" spans="4:6" s="2" customFormat="1" x14ac:dyDescent="0.25">
      <c r="D596" s="198"/>
      <c r="F596" s="198"/>
    </row>
    <row r="597" spans="4:6" s="2" customFormat="1" x14ac:dyDescent="0.25">
      <c r="D597" s="198"/>
      <c r="F597" s="198"/>
    </row>
    <row r="598" spans="4:6" s="2" customFormat="1" x14ac:dyDescent="0.25">
      <c r="D598" s="198"/>
      <c r="F598" s="198"/>
    </row>
    <row r="599" spans="4:6" s="2" customFormat="1" x14ac:dyDescent="0.25">
      <c r="D599" s="198"/>
      <c r="F599" s="198"/>
    </row>
    <row r="600" spans="4:6" s="2" customFormat="1" x14ac:dyDescent="0.25">
      <c r="D600" s="198"/>
      <c r="F600" s="198"/>
    </row>
    <row r="601" spans="4:6" s="2" customFormat="1" x14ac:dyDescent="0.25">
      <c r="D601" s="198"/>
      <c r="F601" s="198"/>
    </row>
    <row r="602" spans="4:6" s="2" customFormat="1" x14ac:dyDescent="0.25">
      <c r="D602" s="198"/>
      <c r="F602" s="198"/>
    </row>
    <row r="603" spans="4:6" s="2" customFormat="1" x14ac:dyDescent="0.25">
      <c r="D603" s="198"/>
      <c r="F603" s="198"/>
    </row>
    <row r="604" spans="4:6" s="2" customFormat="1" x14ac:dyDescent="0.25">
      <c r="D604" s="198"/>
      <c r="F604" s="198"/>
    </row>
    <row r="605" spans="4:6" s="2" customFormat="1" x14ac:dyDescent="0.25">
      <c r="D605" s="198"/>
      <c r="F605" s="198"/>
    </row>
    <row r="606" spans="4:6" s="2" customFormat="1" x14ac:dyDescent="0.25">
      <c r="D606" s="198"/>
      <c r="F606" s="198"/>
    </row>
    <row r="607" spans="4:6" s="2" customFormat="1" x14ac:dyDescent="0.25">
      <c r="D607" s="198"/>
      <c r="F607" s="198"/>
    </row>
    <row r="608" spans="4:6" s="2" customFormat="1" x14ac:dyDescent="0.25">
      <c r="D608" s="198"/>
      <c r="F608" s="198"/>
    </row>
    <row r="609" spans="4:6" s="2" customFormat="1" x14ac:dyDescent="0.25">
      <c r="D609" s="198"/>
      <c r="F609" s="198"/>
    </row>
    <row r="610" spans="4:6" s="2" customFormat="1" x14ac:dyDescent="0.25">
      <c r="D610" s="198"/>
      <c r="F610" s="198"/>
    </row>
    <row r="611" spans="4:6" s="2" customFormat="1" x14ac:dyDescent="0.25">
      <c r="D611" s="198"/>
      <c r="F611" s="198"/>
    </row>
    <row r="612" spans="4:6" s="2" customFormat="1" x14ac:dyDescent="0.25">
      <c r="D612" s="198"/>
      <c r="F612" s="198"/>
    </row>
    <row r="613" spans="4:6" s="2" customFormat="1" x14ac:dyDescent="0.25">
      <c r="D613" s="198"/>
      <c r="F613" s="198"/>
    </row>
    <row r="614" spans="4:6" s="2" customFormat="1" x14ac:dyDescent="0.25">
      <c r="D614" s="198"/>
      <c r="F614" s="198"/>
    </row>
    <row r="615" spans="4:6" s="2" customFormat="1" x14ac:dyDescent="0.25">
      <c r="D615" s="198"/>
      <c r="F615" s="198"/>
    </row>
    <row r="616" spans="4:6" s="2" customFormat="1" x14ac:dyDescent="0.25">
      <c r="D616" s="198"/>
      <c r="F616" s="198"/>
    </row>
    <row r="617" spans="4:6" s="2" customFormat="1" x14ac:dyDescent="0.25">
      <c r="D617" s="198"/>
      <c r="F617" s="198"/>
    </row>
    <row r="618" spans="4:6" s="2" customFormat="1" x14ac:dyDescent="0.25">
      <c r="D618" s="198"/>
      <c r="F618" s="198"/>
    </row>
    <row r="619" spans="4:6" s="2" customFormat="1" x14ac:dyDescent="0.25">
      <c r="D619" s="198"/>
      <c r="F619" s="198"/>
    </row>
    <row r="620" spans="4:6" s="2" customFormat="1" x14ac:dyDescent="0.25">
      <c r="D620" s="198"/>
      <c r="F620" s="198"/>
    </row>
    <row r="621" spans="4:6" s="2" customFormat="1" x14ac:dyDescent="0.25">
      <c r="D621" s="198"/>
      <c r="F621" s="198"/>
    </row>
    <row r="622" spans="4:6" s="2" customFormat="1" x14ac:dyDescent="0.25">
      <c r="D622" s="198"/>
      <c r="F622" s="198"/>
    </row>
    <row r="623" spans="4:6" s="2" customFormat="1" x14ac:dyDescent="0.25">
      <c r="D623" s="198"/>
      <c r="F623" s="198"/>
    </row>
    <row r="624" spans="4:6" s="2" customFormat="1" x14ac:dyDescent="0.25">
      <c r="D624" s="198"/>
      <c r="F624" s="198"/>
    </row>
    <row r="625" spans="4:6" s="2" customFormat="1" x14ac:dyDescent="0.25">
      <c r="D625" s="198"/>
      <c r="F625" s="198"/>
    </row>
    <row r="626" spans="4:6" s="2" customFormat="1" x14ac:dyDescent="0.25">
      <c r="D626" s="198"/>
      <c r="F626" s="198"/>
    </row>
    <row r="627" spans="4:6" s="2" customFormat="1" x14ac:dyDescent="0.25">
      <c r="D627" s="198"/>
      <c r="F627" s="198"/>
    </row>
    <row r="628" spans="4:6" s="2" customFormat="1" x14ac:dyDescent="0.25">
      <c r="D628" s="198"/>
      <c r="F628" s="198"/>
    </row>
    <row r="629" spans="4:6" s="2" customFormat="1" x14ac:dyDescent="0.25">
      <c r="D629" s="198"/>
      <c r="F629" s="198"/>
    </row>
    <row r="630" spans="4:6" s="2" customFormat="1" x14ac:dyDescent="0.25">
      <c r="D630" s="198"/>
      <c r="F630" s="198"/>
    </row>
    <row r="631" spans="4:6" s="2" customFormat="1" x14ac:dyDescent="0.25">
      <c r="D631" s="198"/>
      <c r="F631" s="198"/>
    </row>
    <row r="632" spans="4:6" s="2" customFormat="1" x14ac:dyDescent="0.25">
      <c r="D632" s="198"/>
      <c r="F632" s="198"/>
    </row>
    <row r="633" spans="4:6" s="2" customFormat="1" x14ac:dyDescent="0.25">
      <c r="D633" s="198"/>
      <c r="F633" s="198"/>
    </row>
    <row r="634" spans="4:6" s="2" customFormat="1" x14ac:dyDescent="0.25">
      <c r="D634" s="198"/>
      <c r="F634" s="198"/>
    </row>
    <row r="635" spans="4:6" s="2" customFormat="1" x14ac:dyDescent="0.25">
      <c r="D635" s="198"/>
      <c r="F635" s="198"/>
    </row>
    <row r="636" spans="4:6" s="2" customFormat="1" x14ac:dyDescent="0.25">
      <c r="D636" s="198"/>
      <c r="F636" s="198"/>
    </row>
    <row r="637" spans="4:6" s="2" customFormat="1" x14ac:dyDescent="0.25">
      <c r="D637" s="198"/>
      <c r="F637" s="198"/>
    </row>
    <row r="638" spans="4:6" s="2" customFormat="1" x14ac:dyDescent="0.25">
      <c r="D638" s="198"/>
      <c r="F638" s="198"/>
    </row>
    <row r="639" spans="4:6" s="2" customFormat="1" x14ac:dyDescent="0.25">
      <c r="D639" s="198"/>
      <c r="F639" s="198"/>
    </row>
    <row r="640" spans="4:6" s="2" customFormat="1" x14ac:dyDescent="0.25">
      <c r="D640" s="198"/>
      <c r="F640" s="198"/>
    </row>
    <row r="641" spans="4:6" s="2" customFormat="1" x14ac:dyDescent="0.25">
      <c r="D641" s="198"/>
      <c r="F641" s="198"/>
    </row>
    <row r="642" spans="4:6" s="2" customFormat="1" x14ac:dyDescent="0.25">
      <c r="D642" s="198"/>
      <c r="F642" s="198"/>
    </row>
    <row r="643" spans="4:6" s="2" customFormat="1" x14ac:dyDescent="0.25">
      <c r="D643" s="198"/>
      <c r="F643" s="198"/>
    </row>
    <row r="644" spans="4:6" s="2" customFormat="1" x14ac:dyDescent="0.25">
      <c r="D644" s="198"/>
      <c r="F644" s="198"/>
    </row>
    <row r="645" spans="4:6" s="2" customFormat="1" x14ac:dyDescent="0.25">
      <c r="D645" s="198"/>
      <c r="F645" s="198"/>
    </row>
    <row r="646" spans="4:6" s="2" customFormat="1" x14ac:dyDescent="0.25">
      <c r="D646" s="198"/>
      <c r="F646" s="198"/>
    </row>
    <row r="647" spans="4:6" s="2" customFormat="1" x14ac:dyDescent="0.25">
      <c r="D647" s="198"/>
      <c r="F647" s="198"/>
    </row>
    <row r="648" spans="4:6" s="2" customFormat="1" x14ac:dyDescent="0.25">
      <c r="D648" s="198"/>
      <c r="F648" s="198"/>
    </row>
    <row r="649" spans="4:6" s="2" customFormat="1" x14ac:dyDescent="0.25">
      <c r="D649" s="198"/>
      <c r="F649" s="198"/>
    </row>
    <row r="650" spans="4:6" s="2" customFormat="1" x14ac:dyDescent="0.25">
      <c r="D650" s="198"/>
      <c r="F650" s="198"/>
    </row>
    <row r="651" spans="4:6" s="2" customFormat="1" x14ac:dyDescent="0.25">
      <c r="D651" s="198"/>
      <c r="F651" s="198"/>
    </row>
    <row r="652" spans="4:6" s="2" customFormat="1" x14ac:dyDescent="0.25">
      <c r="D652" s="198"/>
      <c r="F652" s="198"/>
    </row>
    <row r="653" spans="4:6" s="2" customFormat="1" x14ac:dyDescent="0.25">
      <c r="D653" s="198"/>
      <c r="F653" s="198"/>
    </row>
    <row r="654" spans="4:6" s="2" customFormat="1" x14ac:dyDescent="0.25">
      <c r="D654" s="198"/>
      <c r="F654" s="198"/>
    </row>
    <row r="655" spans="4:6" s="2" customFormat="1" x14ac:dyDescent="0.25">
      <c r="D655" s="198"/>
      <c r="F655" s="198"/>
    </row>
    <row r="656" spans="4:6" s="2" customFormat="1" x14ac:dyDescent="0.25">
      <c r="D656" s="198"/>
      <c r="F656" s="198"/>
    </row>
    <row r="657" spans="4:6" s="2" customFormat="1" x14ac:dyDescent="0.25">
      <c r="D657" s="198"/>
      <c r="F657" s="198"/>
    </row>
    <row r="658" spans="4:6" s="2" customFormat="1" x14ac:dyDescent="0.25">
      <c r="D658" s="198"/>
      <c r="F658" s="198"/>
    </row>
    <row r="659" spans="4:6" s="2" customFormat="1" x14ac:dyDescent="0.25">
      <c r="D659" s="198"/>
      <c r="F659" s="198"/>
    </row>
    <row r="660" spans="4:6" s="2" customFormat="1" x14ac:dyDescent="0.25">
      <c r="D660" s="198"/>
      <c r="F660" s="198"/>
    </row>
    <row r="661" spans="4:6" s="2" customFormat="1" x14ac:dyDescent="0.25">
      <c r="D661" s="198"/>
      <c r="F661" s="198"/>
    </row>
    <row r="662" spans="4:6" s="2" customFormat="1" x14ac:dyDescent="0.25">
      <c r="D662" s="198"/>
      <c r="F662" s="198"/>
    </row>
    <row r="663" spans="4:6" s="2" customFormat="1" x14ac:dyDescent="0.25">
      <c r="D663" s="198"/>
      <c r="F663" s="198"/>
    </row>
    <row r="664" spans="4:6" s="2" customFormat="1" x14ac:dyDescent="0.25">
      <c r="D664" s="198"/>
      <c r="F664" s="198"/>
    </row>
    <row r="665" spans="4:6" s="2" customFormat="1" x14ac:dyDescent="0.25">
      <c r="D665" s="198"/>
      <c r="F665" s="198"/>
    </row>
    <row r="666" spans="4:6" s="2" customFormat="1" x14ac:dyDescent="0.25">
      <c r="D666" s="198"/>
      <c r="F666" s="198"/>
    </row>
    <row r="667" spans="4:6" s="2" customFormat="1" x14ac:dyDescent="0.25">
      <c r="D667" s="198"/>
      <c r="F667" s="198"/>
    </row>
    <row r="668" spans="4:6" s="2" customFormat="1" x14ac:dyDescent="0.25">
      <c r="D668" s="198"/>
      <c r="F668" s="198"/>
    </row>
    <row r="669" spans="4:6" s="2" customFormat="1" x14ac:dyDescent="0.25">
      <c r="D669" s="198"/>
      <c r="F669" s="198"/>
    </row>
    <row r="670" spans="4:6" s="2" customFormat="1" x14ac:dyDescent="0.25">
      <c r="D670" s="198"/>
      <c r="F670" s="198"/>
    </row>
    <row r="671" spans="4:6" s="2" customFormat="1" x14ac:dyDescent="0.25">
      <c r="D671" s="198"/>
      <c r="F671" s="198"/>
    </row>
    <row r="672" spans="4:6" s="2" customFormat="1" x14ac:dyDescent="0.25">
      <c r="D672" s="198"/>
      <c r="F672" s="198"/>
    </row>
    <row r="673" spans="4:6" s="2" customFormat="1" x14ac:dyDescent="0.25">
      <c r="D673" s="198"/>
      <c r="F673" s="198"/>
    </row>
    <row r="674" spans="4:6" s="2" customFormat="1" x14ac:dyDescent="0.25">
      <c r="D674" s="198"/>
      <c r="F674" s="198"/>
    </row>
    <row r="675" spans="4:6" s="2" customFormat="1" x14ac:dyDescent="0.25">
      <c r="D675" s="198"/>
      <c r="F675" s="198"/>
    </row>
    <row r="676" spans="4:6" s="2" customFormat="1" x14ac:dyDescent="0.25">
      <c r="D676" s="198"/>
      <c r="F676" s="198"/>
    </row>
    <row r="677" spans="4:6" s="2" customFormat="1" x14ac:dyDescent="0.25">
      <c r="D677" s="198"/>
      <c r="F677" s="198"/>
    </row>
    <row r="678" spans="4:6" s="2" customFormat="1" x14ac:dyDescent="0.25">
      <c r="D678" s="198"/>
      <c r="F678" s="198"/>
    </row>
    <row r="679" spans="4:6" s="2" customFormat="1" x14ac:dyDescent="0.25">
      <c r="D679" s="198"/>
      <c r="F679" s="198"/>
    </row>
    <row r="680" spans="4:6" s="2" customFormat="1" x14ac:dyDescent="0.25">
      <c r="D680" s="198"/>
      <c r="F680" s="198"/>
    </row>
    <row r="681" spans="4:6" s="2" customFormat="1" x14ac:dyDescent="0.25">
      <c r="D681" s="198"/>
      <c r="F681" s="198"/>
    </row>
    <row r="682" spans="4:6" s="2" customFormat="1" x14ac:dyDescent="0.25">
      <c r="D682" s="198"/>
      <c r="F682" s="198"/>
    </row>
    <row r="683" spans="4:6" s="2" customFormat="1" x14ac:dyDescent="0.25">
      <c r="D683" s="198"/>
      <c r="F683" s="198"/>
    </row>
    <row r="684" spans="4:6" s="2" customFormat="1" x14ac:dyDescent="0.25">
      <c r="D684" s="198"/>
      <c r="F684" s="198"/>
    </row>
    <row r="685" spans="4:6" s="2" customFormat="1" x14ac:dyDescent="0.25">
      <c r="D685" s="198"/>
      <c r="F685" s="198"/>
    </row>
    <row r="686" spans="4:6" s="2" customFormat="1" x14ac:dyDescent="0.25">
      <c r="D686" s="198"/>
      <c r="F686" s="198"/>
    </row>
    <row r="687" spans="4:6" s="2" customFormat="1" x14ac:dyDescent="0.25">
      <c r="D687" s="198"/>
      <c r="F687" s="198"/>
    </row>
    <row r="688" spans="4:6" s="2" customFormat="1" x14ac:dyDescent="0.25">
      <c r="D688" s="198"/>
      <c r="F688" s="198"/>
    </row>
    <row r="689" spans="4:6" s="2" customFormat="1" x14ac:dyDescent="0.25">
      <c r="D689" s="198"/>
      <c r="F689" s="198"/>
    </row>
    <row r="690" spans="4:6" s="2" customFormat="1" x14ac:dyDescent="0.25">
      <c r="D690" s="198"/>
      <c r="F690" s="198"/>
    </row>
    <row r="691" spans="4:6" s="2" customFormat="1" x14ac:dyDescent="0.25">
      <c r="D691" s="198"/>
      <c r="F691" s="198"/>
    </row>
    <row r="692" spans="4:6" s="2" customFormat="1" x14ac:dyDescent="0.25">
      <c r="D692" s="198"/>
      <c r="F692" s="198"/>
    </row>
    <row r="693" spans="4:6" s="2" customFormat="1" x14ac:dyDescent="0.25">
      <c r="D693" s="198"/>
      <c r="F693" s="198"/>
    </row>
    <row r="694" spans="4:6" s="2" customFormat="1" x14ac:dyDescent="0.25">
      <c r="D694" s="198"/>
      <c r="F694" s="198"/>
    </row>
    <row r="695" spans="4:6" s="2" customFormat="1" x14ac:dyDescent="0.25">
      <c r="D695" s="198"/>
      <c r="F695" s="198"/>
    </row>
    <row r="696" spans="4:6" s="2" customFormat="1" x14ac:dyDescent="0.25">
      <c r="D696" s="198"/>
      <c r="F696" s="198"/>
    </row>
    <row r="697" spans="4:6" s="2" customFormat="1" x14ac:dyDescent="0.25">
      <c r="D697" s="198"/>
      <c r="F697" s="198"/>
    </row>
    <row r="698" spans="4:6" s="2" customFormat="1" x14ac:dyDescent="0.25">
      <c r="D698" s="198"/>
      <c r="F698" s="198"/>
    </row>
    <row r="699" spans="4:6" s="2" customFormat="1" x14ac:dyDescent="0.25">
      <c r="D699" s="198"/>
      <c r="F699" s="198"/>
    </row>
    <row r="700" spans="4:6" s="2" customFormat="1" x14ac:dyDescent="0.25">
      <c r="D700" s="198"/>
      <c r="F700" s="198"/>
    </row>
    <row r="701" spans="4:6" s="2" customFormat="1" x14ac:dyDescent="0.25">
      <c r="D701" s="198"/>
      <c r="F701" s="198"/>
    </row>
    <row r="702" spans="4:6" s="2" customFormat="1" x14ac:dyDescent="0.25">
      <c r="D702" s="198"/>
      <c r="F702" s="198"/>
    </row>
    <row r="703" spans="4:6" s="2" customFormat="1" x14ac:dyDescent="0.25">
      <c r="D703" s="198"/>
      <c r="F703" s="198"/>
    </row>
    <row r="704" spans="4:6" s="2" customFormat="1" x14ac:dyDescent="0.25">
      <c r="D704" s="198"/>
      <c r="F704" s="198"/>
    </row>
    <row r="705" spans="4:6" s="2" customFormat="1" x14ac:dyDescent="0.25">
      <c r="D705" s="198"/>
      <c r="F705" s="198"/>
    </row>
    <row r="706" spans="4:6" s="2" customFormat="1" x14ac:dyDescent="0.25">
      <c r="D706" s="198"/>
      <c r="F706" s="198"/>
    </row>
    <row r="707" spans="4:6" s="2" customFormat="1" x14ac:dyDescent="0.25">
      <c r="D707" s="198"/>
      <c r="F707" s="198"/>
    </row>
    <row r="708" spans="4:6" s="2" customFormat="1" x14ac:dyDescent="0.25">
      <c r="D708" s="198"/>
      <c r="F708" s="198"/>
    </row>
    <row r="709" spans="4:6" s="2" customFormat="1" x14ac:dyDescent="0.25">
      <c r="D709" s="198"/>
      <c r="F709" s="198"/>
    </row>
    <row r="710" spans="4:6" s="2" customFormat="1" x14ac:dyDescent="0.25">
      <c r="D710" s="198"/>
      <c r="F710" s="198"/>
    </row>
    <row r="711" spans="4:6" s="2" customFormat="1" x14ac:dyDescent="0.25">
      <c r="D711" s="198"/>
      <c r="F711" s="198"/>
    </row>
    <row r="712" spans="4:6" s="2" customFormat="1" x14ac:dyDescent="0.25">
      <c r="D712" s="198"/>
      <c r="F712" s="198"/>
    </row>
    <row r="713" spans="4:6" s="2" customFormat="1" x14ac:dyDescent="0.25">
      <c r="D713" s="198"/>
      <c r="F713" s="198"/>
    </row>
    <row r="714" spans="4:6" s="2" customFormat="1" x14ac:dyDescent="0.25">
      <c r="D714" s="198"/>
      <c r="F714" s="198"/>
    </row>
    <row r="715" spans="4:6" s="2" customFormat="1" x14ac:dyDescent="0.25">
      <c r="D715" s="198"/>
      <c r="F715" s="198"/>
    </row>
    <row r="716" spans="4:6" s="2" customFormat="1" x14ac:dyDescent="0.25">
      <c r="D716" s="198"/>
      <c r="F716" s="198"/>
    </row>
    <row r="717" spans="4:6" s="2" customFormat="1" x14ac:dyDescent="0.25">
      <c r="D717" s="198"/>
      <c r="F717" s="198"/>
    </row>
    <row r="718" spans="4:6" s="2" customFormat="1" x14ac:dyDescent="0.25">
      <c r="D718" s="198"/>
      <c r="F718" s="198"/>
    </row>
    <row r="719" spans="4:6" s="2" customFormat="1" x14ac:dyDescent="0.25">
      <c r="D719" s="198"/>
      <c r="F719" s="198"/>
    </row>
    <row r="720" spans="4:6" s="2" customFormat="1" x14ac:dyDescent="0.25">
      <c r="D720" s="198"/>
      <c r="F720" s="198"/>
    </row>
    <row r="721" spans="4:6" s="2" customFormat="1" x14ac:dyDescent="0.25">
      <c r="D721" s="198"/>
      <c r="F721" s="198"/>
    </row>
    <row r="722" spans="4:6" s="2" customFormat="1" x14ac:dyDescent="0.25">
      <c r="D722" s="198"/>
      <c r="F722" s="198"/>
    </row>
    <row r="723" spans="4:6" s="2" customFormat="1" x14ac:dyDescent="0.25">
      <c r="D723" s="198"/>
      <c r="F723" s="198"/>
    </row>
    <row r="724" spans="4:6" s="2" customFormat="1" x14ac:dyDescent="0.25">
      <c r="D724" s="198"/>
      <c r="F724" s="198"/>
    </row>
    <row r="725" spans="4:6" s="2" customFormat="1" x14ac:dyDescent="0.25">
      <c r="D725" s="198"/>
      <c r="F725" s="198"/>
    </row>
    <row r="726" spans="4:6" s="2" customFormat="1" x14ac:dyDescent="0.25">
      <c r="D726" s="198"/>
      <c r="F726" s="198"/>
    </row>
    <row r="727" spans="4:6" s="2" customFormat="1" x14ac:dyDescent="0.25">
      <c r="D727" s="198"/>
      <c r="F727" s="198"/>
    </row>
    <row r="728" spans="4:6" s="2" customFormat="1" x14ac:dyDescent="0.25">
      <c r="D728" s="198"/>
      <c r="F728" s="198"/>
    </row>
    <row r="729" spans="4:6" s="2" customFormat="1" x14ac:dyDescent="0.25">
      <c r="D729" s="198"/>
      <c r="F729" s="198"/>
    </row>
    <row r="730" spans="4:6" s="2" customFormat="1" x14ac:dyDescent="0.25">
      <c r="D730" s="198"/>
      <c r="F730" s="198"/>
    </row>
    <row r="731" spans="4:6" s="2" customFormat="1" x14ac:dyDescent="0.25">
      <c r="D731" s="198"/>
      <c r="F731" s="198"/>
    </row>
    <row r="732" spans="4:6" s="2" customFormat="1" x14ac:dyDescent="0.25">
      <c r="D732" s="198"/>
      <c r="F732" s="198"/>
    </row>
    <row r="733" spans="4:6" s="2" customFormat="1" x14ac:dyDescent="0.25">
      <c r="D733" s="198"/>
      <c r="F733" s="198"/>
    </row>
    <row r="734" spans="4:6" s="2" customFormat="1" x14ac:dyDescent="0.25">
      <c r="D734" s="198"/>
      <c r="F734" s="198"/>
    </row>
    <row r="735" spans="4:6" s="2" customFormat="1" x14ac:dyDescent="0.25">
      <c r="D735" s="198"/>
      <c r="F735" s="198"/>
    </row>
    <row r="736" spans="4:6" s="2" customFormat="1" x14ac:dyDescent="0.25">
      <c r="D736" s="198"/>
      <c r="F736" s="198"/>
    </row>
    <row r="737" spans="4:6" s="2" customFormat="1" x14ac:dyDescent="0.25">
      <c r="D737" s="198"/>
      <c r="F737" s="198"/>
    </row>
    <row r="738" spans="4:6" s="2" customFormat="1" x14ac:dyDescent="0.25">
      <c r="D738" s="198"/>
      <c r="F738" s="198"/>
    </row>
    <row r="739" spans="4:6" s="2" customFormat="1" x14ac:dyDescent="0.25">
      <c r="D739" s="198"/>
      <c r="F739" s="198"/>
    </row>
    <row r="740" spans="4:6" s="2" customFormat="1" x14ac:dyDescent="0.25">
      <c r="D740" s="198"/>
      <c r="F740" s="198"/>
    </row>
    <row r="741" spans="4:6" s="2" customFormat="1" x14ac:dyDescent="0.25">
      <c r="D741" s="198"/>
      <c r="F741" s="198"/>
    </row>
    <row r="742" spans="4:6" s="2" customFormat="1" x14ac:dyDescent="0.25">
      <c r="D742" s="198"/>
      <c r="F742" s="198"/>
    </row>
    <row r="743" spans="4:6" s="2" customFormat="1" x14ac:dyDescent="0.25">
      <c r="D743" s="198"/>
      <c r="F743" s="198"/>
    </row>
    <row r="744" spans="4:6" s="2" customFormat="1" x14ac:dyDescent="0.25">
      <c r="D744" s="198"/>
      <c r="F744" s="198"/>
    </row>
    <row r="745" spans="4:6" s="2" customFormat="1" x14ac:dyDescent="0.25">
      <c r="D745" s="198"/>
      <c r="F745" s="198"/>
    </row>
    <row r="746" spans="4:6" s="2" customFormat="1" x14ac:dyDescent="0.25">
      <c r="D746" s="198"/>
      <c r="F746" s="198"/>
    </row>
    <row r="747" spans="4:6" s="2" customFormat="1" x14ac:dyDescent="0.25">
      <c r="D747" s="198"/>
      <c r="F747" s="198"/>
    </row>
    <row r="748" spans="4:6" s="2" customFormat="1" x14ac:dyDescent="0.25">
      <c r="D748" s="198"/>
      <c r="F748" s="198"/>
    </row>
    <row r="749" spans="4:6" s="2" customFormat="1" x14ac:dyDescent="0.25">
      <c r="D749" s="198"/>
      <c r="F749" s="198"/>
    </row>
    <row r="750" spans="4:6" s="2" customFormat="1" x14ac:dyDescent="0.25">
      <c r="D750" s="198"/>
      <c r="F750" s="198"/>
    </row>
    <row r="751" spans="4:6" s="2" customFormat="1" x14ac:dyDescent="0.25">
      <c r="D751" s="198"/>
      <c r="F751" s="198"/>
    </row>
    <row r="752" spans="4:6" s="2" customFormat="1" x14ac:dyDescent="0.25">
      <c r="D752" s="198"/>
      <c r="F752" s="198"/>
    </row>
    <row r="753" spans="4:6" s="2" customFormat="1" x14ac:dyDescent="0.25">
      <c r="D753" s="198"/>
      <c r="F753" s="198"/>
    </row>
    <row r="754" spans="4:6" s="2" customFormat="1" x14ac:dyDescent="0.25">
      <c r="D754" s="198"/>
      <c r="F754" s="198"/>
    </row>
    <row r="755" spans="4:6" s="2" customFormat="1" x14ac:dyDescent="0.25">
      <c r="D755" s="198"/>
      <c r="F755" s="198"/>
    </row>
    <row r="756" spans="4:6" s="2" customFormat="1" x14ac:dyDescent="0.25">
      <c r="D756" s="198"/>
      <c r="F756" s="198"/>
    </row>
    <row r="757" spans="4:6" s="2" customFormat="1" x14ac:dyDescent="0.25">
      <c r="D757" s="198"/>
      <c r="F757" s="198"/>
    </row>
    <row r="758" spans="4:6" s="2" customFormat="1" x14ac:dyDescent="0.25">
      <c r="D758" s="198"/>
      <c r="F758" s="198"/>
    </row>
    <row r="759" spans="4:6" s="2" customFormat="1" x14ac:dyDescent="0.25">
      <c r="D759" s="198"/>
      <c r="F759" s="198"/>
    </row>
    <row r="760" spans="4:6" s="2" customFormat="1" x14ac:dyDescent="0.25">
      <c r="D760" s="198"/>
      <c r="F760" s="198"/>
    </row>
    <row r="761" spans="4:6" s="2" customFormat="1" x14ac:dyDescent="0.25">
      <c r="D761" s="198"/>
      <c r="F761" s="198"/>
    </row>
    <row r="762" spans="4:6" s="2" customFormat="1" x14ac:dyDescent="0.25">
      <c r="D762" s="198"/>
      <c r="F762" s="198"/>
    </row>
    <row r="763" spans="4:6" s="2" customFormat="1" x14ac:dyDescent="0.25">
      <c r="D763" s="198"/>
      <c r="F763" s="198"/>
    </row>
    <row r="764" spans="4:6" s="2" customFormat="1" x14ac:dyDescent="0.25">
      <c r="D764" s="198"/>
      <c r="F764" s="198"/>
    </row>
    <row r="765" spans="4:6" s="2" customFormat="1" x14ac:dyDescent="0.25">
      <c r="D765" s="198"/>
      <c r="F765" s="198"/>
    </row>
    <row r="766" spans="4:6" s="2" customFormat="1" x14ac:dyDescent="0.25">
      <c r="D766" s="198"/>
      <c r="F766" s="198"/>
    </row>
    <row r="767" spans="4:6" s="2" customFormat="1" x14ac:dyDescent="0.25">
      <c r="D767" s="198"/>
      <c r="F767" s="198"/>
    </row>
    <row r="768" spans="4:6" s="2" customFormat="1" x14ac:dyDescent="0.25">
      <c r="D768" s="198"/>
      <c r="F768" s="198"/>
    </row>
    <row r="769" spans="4:6" s="2" customFormat="1" x14ac:dyDescent="0.25">
      <c r="D769" s="198"/>
      <c r="F769" s="198"/>
    </row>
    <row r="770" spans="4:6" s="2" customFormat="1" x14ac:dyDescent="0.25">
      <c r="D770" s="198"/>
      <c r="F770" s="198"/>
    </row>
    <row r="771" spans="4:6" s="2" customFormat="1" x14ac:dyDescent="0.25">
      <c r="D771" s="198"/>
      <c r="F771" s="198"/>
    </row>
    <row r="772" spans="4:6" s="2" customFormat="1" x14ac:dyDescent="0.25">
      <c r="D772" s="198"/>
      <c r="F772" s="198"/>
    </row>
    <row r="773" spans="4:6" s="2" customFormat="1" x14ac:dyDescent="0.25">
      <c r="D773" s="198"/>
      <c r="F773" s="198"/>
    </row>
    <row r="774" spans="4:6" s="2" customFormat="1" x14ac:dyDescent="0.25">
      <c r="D774" s="198"/>
      <c r="F774" s="198"/>
    </row>
    <row r="775" spans="4:6" s="2" customFormat="1" x14ac:dyDescent="0.25">
      <c r="D775" s="198"/>
      <c r="F775" s="198"/>
    </row>
    <row r="776" spans="4:6" s="2" customFormat="1" x14ac:dyDescent="0.25">
      <c r="D776" s="198"/>
      <c r="F776" s="198"/>
    </row>
    <row r="777" spans="4:6" s="2" customFormat="1" x14ac:dyDescent="0.25">
      <c r="D777" s="198"/>
      <c r="F777" s="198"/>
    </row>
    <row r="778" spans="4:6" s="2" customFormat="1" x14ac:dyDescent="0.25">
      <c r="D778" s="198"/>
      <c r="F778" s="198"/>
    </row>
    <row r="779" spans="4:6" s="2" customFormat="1" x14ac:dyDescent="0.25">
      <c r="D779" s="198"/>
      <c r="F779" s="198"/>
    </row>
    <row r="780" spans="4:6" s="2" customFormat="1" x14ac:dyDescent="0.25">
      <c r="D780" s="198"/>
      <c r="F780" s="198"/>
    </row>
    <row r="781" spans="4:6" s="2" customFormat="1" x14ac:dyDescent="0.25">
      <c r="D781" s="198"/>
      <c r="F781" s="198"/>
    </row>
    <row r="782" spans="4:6" s="2" customFormat="1" x14ac:dyDescent="0.25">
      <c r="D782" s="198"/>
      <c r="F782" s="198"/>
    </row>
    <row r="783" spans="4:6" s="2" customFormat="1" x14ac:dyDescent="0.25">
      <c r="D783" s="198"/>
      <c r="F783" s="198"/>
    </row>
    <row r="784" spans="4:6" s="2" customFormat="1" x14ac:dyDescent="0.25">
      <c r="D784" s="198"/>
      <c r="F784" s="198"/>
    </row>
    <row r="785" spans="4:6" s="2" customFormat="1" x14ac:dyDescent="0.25">
      <c r="D785" s="198"/>
      <c r="F785" s="198"/>
    </row>
    <row r="786" spans="4:6" s="2" customFormat="1" x14ac:dyDescent="0.25">
      <c r="D786" s="198"/>
      <c r="F786" s="198"/>
    </row>
    <row r="787" spans="4:6" s="2" customFormat="1" x14ac:dyDescent="0.25">
      <c r="D787" s="198"/>
      <c r="F787" s="198"/>
    </row>
    <row r="788" spans="4:6" s="2" customFormat="1" x14ac:dyDescent="0.25">
      <c r="D788" s="198"/>
      <c r="F788" s="198"/>
    </row>
    <row r="789" spans="4:6" s="2" customFormat="1" x14ac:dyDescent="0.25">
      <c r="D789" s="198"/>
      <c r="F789" s="198"/>
    </row>
    <row r="790" spans="4:6" s="2" customFormat="1" x14ac:dyDescent="0.25">
      <c r="D790" s="198"/>
      <c r="F790" s="198"/>
    </row>
    <row r="791" spans="4:6" s="2" customFormat="1" x14ac:dyDescent="0.25">
      <c r="D791" s="198"/>
      <c r="F791" s="198"/>
    </row>
    <row r="792" spans="4:6" s="2" customFormat="1" x14ac:dyDescent="0.25">
      <c r="D792" s="198"/>
      <c r="F792" s="198"/>
    </row>
    <row r="793" spans="4:6" s="2" customFormat="1" x14ac:dyDescent="0.25">
      <c r="D793" s="198"/>
      <c r="F793" s="198"/>
    </row>
    <row r="794" spans="4:6" s="2" customFormat="1" x14ac:dyDescent="0.25">
      <c r="D794" s="198"/>
      <c r="F794" s="198"/>
    </row>
    <row r="795" spans="4:6" s="2" customFormat="1" x14ac:dyDescent="0.25">
      <c r="D795" s="198"/>
      <c r="F795" s="198"/>
    </row>
    <row r="796" spans="4:6" s="2" customFormat="1" x14ac:dyDescent="0.25">
      <c r="D796" s="198"/>
      <c r="F796" s="198"/>
    </row>
    <row r="797" spans="4:6" s="2" customFormat="1" x14ac:dyDescent="0.25">
      <c r="D797" s="198"/>
      <c r="F797" s="198"/>
    </row>
    <row r="798" spans="4:6" s="2" customFormat="1" x14ac:dyDescent="0.25">
      <c r="D798" s="198"/>
      <c r="F798" s="198"/>
    </row>
    <row r="799" spans="4:6" s="2" customFormat="1" x14ac:dyDescent="0.25">
      <c r="D799" s="198"/>
      <c r="F799" s="198"/>
    </row>
    <row r="800" spans="4:6" s="2" customFormat="1" x14ac:dyDescent="0.25">
      <c r="D800" s="198"/>
      <c r="F800" s="198"/>
    </row>
    <row r="801" spans="4:6" s="2" customFormat="1" x14ac:dyDescent="0.25">
      <c r="D801" s="198"/>
      <c r="F801" s="198"/>
    </row>
    <row r="802" spans="4:6" s="2" customFormat="1" x14ac:dyDescent="0.25">
      <c r="D802" s="198"/>
      <c r="F802" s="198"/>
    </row>
    <row r="803" spans="4:6" s="2" customFormat="1" x14ac:dyDescent="0.25">
      <c r="D803" s="198"/>
      <c r="F803" s="198"/>
    </row>
    <row r="804" spans="4:6" s="2" customFormat="1" x14ac:dyDescent="0.25">
      <c r="D804" s="198"/>
      <c r="F804" s="198"/>
    </row>
    <row r="805" spans="4:6" s="2" customFormat="1" x14ac:dyDescent="0.25">
      <c r="D805" s="198"/>
      <c r="F805" s="198"/>
    </row>
    <row r="806" spans="4:6" s="2" customFormat="1" x14ac:dyDescent="0.25">
      <c r="D806" s="198"/>
      <c r="F806" s="198"/>
    </row>
    <row r="807" spans="4:6" s="2" customFormat="1" x14ac:dyDescent="0.25">
      <c r="D807" s="198"/>
      <c r="F807" s="198"/>
    </row>
    <row r="808" spans="4:6" s="2" customFormat="1" x14ac:dyDescent="0.25">
      <c r="D808" s="198"/>
      <c r="F808" s="198"/>
    </row>
    <row r="809" spans="4:6" s="2" customFormat="1" x14ac:dyDescent="0.25">
      <c r="D809" s="198"/>
      <c r="F809" s="198"/>
    </row>
    <row r="810" spans="4:6" s="2" customFormat="1" x14ac:dyDescent="0.25">
      <c r="D810" s="198"/>
      <c r="F810" s="198"/>
    </row>
    <row r="811" spans="4:6" s="2" customFormat="1" x14ac:dyDescent="0.25">
      <c r="D811" s="198"/>
      <c r="F811" s="198"/>
    </row>
    <row r="812" spans="4:6" s="2" customFormat="1" x14ac:dyDescent="0.25">
      <c r="D812" s="198"/>
      <c r="F812" s="198"/>
    </row>
    <row r="813" spans="4:6" s="2" customFormat="1" x14ac:dyDescent="0.25">
      <c r="D813" s="198"/>
      <c r="F813" s="198"/>
    </row>
    <row r="814" spans="4:6" s="2" customFormat="1" x14ac:dyDescent="0.25">
      <c r="D814" s="198"/>
      <c r="F814" s="198"/>
    </row>
    <row r="815" spans="4:6" s="2" customFormat="1" x14ac:dyDescent="0.25">
      <c r="D815" s="198"/>
      <c r="F815" s="198"/>
    </row>
    <row r="816" spans="4:6" s="2" customFormat="1" x14ac:dyDescent="0.25">
      <c r="D816" s="198"/>
      <c r="F816" s="198"/>
    </row>
    <row r="817" spans="4:6" s="2" customFormat="1" x14ac:dyDescent="0.25">
      <c r="D817" s="198"/>
      <c r="F817" s="198"/>
    </row>
    <row r="818" spans="4:6" s="2" customFormat="1" x14ac:dyDescent="0.25">
      <c r="D818" s="198"/>
      <c r="F818" s="198"/>
    </row>
    <row r="819" spans="4:6" s="2" customFormat="1" x14ac:dyDescent="0.25">
      <c r="D819" s="198"/>
      <c r="F819" s="198"/>
    </row>
    <row r="820" spans="4:6" s="2" customFormat="1" x14ac:dyDescent="0.25">
      <c r="D820" s="198"/>
      <c r="F820" s="198"/>
    </row>
    <row r="821" spans="4:6" s="2" customFormat="1" x14ac:dyDescent="0.25">
      <c r="D821" s="198"/>
      <c r="F821" s="198"/>
    </row>
    <row r="822" spans="4:6" s="2" customFormat="1" x14ac:dyDescent="0.25">
      <c r="D822" s="198"/>
      <c r="F822" s="198"/>
    </row>
    <row r="823" spans="4:6" s="2" customFormat="1" x14ac:dyDescent="0.25">
      <c r="D823" s="198"/>
      <c r="F823" s="198"/>
    </row>
    <row r="824" spans="4:6" s="2" customFormat="1" x14ac:dyDescent="0.25">
      <c r="D824" s="198"/>
      <c r="F824" s="198"/>
    </row>
    <row r="825" spans="4:6" s="2" customFormat="1" x14ac:dyDescent="0.25">
      <c r="D825" s="198"/>
      <c r="F825" s="198"/>
    </row>
    <row r="826" spans="4:6" s="2" customFormat="1" x14ac:dyDescent="0.25">
      <c r="D826" s="198"/>
      <c r="F826" s="198"/>
    </row>
    <row r="827" spans="4:6" s="2" customFormat="1" x14ac:dyDescent="0.25">
      <c r="D827" s="198"/>
      <c r="F827" s="198"/>
    </row>
    <row r="828" spans="4:6" s="2" customFormat="1" x14ac:dyDescent="0.25">
      <c r="D828" s="198"/>
      <c r="F828" s="198"/>
    </row>
    <row r="829" spans="4:6" s="2" customFormat="1" x14ac:dyDescent="0.25">
      <c r="D829" s="198"/>
      <c r="F829" s="198"/>
    </row>
    <row r="830" spans="4:6" s="2" customFormat="1" x14ac:dyDescent="0.25">
      <c r="D830" s="198"/>
      <c r="F830" s="198"/>
    </row>
    <row r="831" spans="4:6" s="2" customFormat="1" x14ac:dyDescent="0.25">
      <c r="D831" s="198"/>
      <c r="F831" s="198"/>
    </row>
    <row r="832" spans="4:6" s="2" customFormat="1" x14ac:dyDescent="0.25">
      <c r="D832" s="198"/>
      <c r="F832" s="198"/>
    </row>
    <row r="833" spans="4:6" s="2" customFormat="1" x14ac:dyDescent="0.25">
      <c r="D833" s="198"/>
      <c r="F833" s="198"/>
    </row>
    <row r="834" spans="4:6" s="2" customFormat="1" x14ac:dyDescent="0.25">
      <c r="D834" s="198"/>
      <c r="F834" s="198"/>
    </row>
    <row r="835" spans="4:6" s="2" customFormat="1" x14ac:dyDescent="0.25">
      <c r="D835" s="198"/>
      <c r="F835" s="198"/>
    </row>
    <row r="836" spans="4:6" s="2" customFormat="1" x14ac:dyDescent="0.25">
      <c r="D836" s="198"/>
      <c r="F836" s="198"/>
    </row>
    <row r="837" spans="4:6" s="2" customFormat="1" x14ac:dyDescent="0.25">
      <c r="D837" s="198"/>
      <c r="F837" s="198"/>
    </row>
    <row r="838" spans="4:6" s="2" customFormat="1" x14ac:dyDescent="0.25">
      <c r="D838" s="198"/>
      <c r="F838" s="198"/>
    </row>
    <row r="839" spans="4:6" s="2" customFormat="1" x14ac:dyDescent="0.25">
      <c r="D839" s="198"/>
      <c r="F839" s="198"/>
    </row>
    <row r="840" spans="4:6" s="2" customFormat="1" x14ac:dyDescent="0.25">
      <c r="D840" s="198"/>
      <c r="F840" s="198"/>
    </row>
    <row r="841" spans="4:6" s="2" customFormat="1" x14ac:dyDescent="0.25">
      <c r="D841" s="198"/>
      <c r="F841" s="198"/>
    </row>
    <row r="842" spans="4:6" s="2" customFormat="1" x14ac:dyDescent="0.25">
      <c r="D842" s="198"/>
      <c r="F842" s="198"/>
    </row>
    <row r="843" spans="4:6" s="2" customFormat="1" x14ac:dyDescent="0.25">
      <c r="D843" s="198"/>
      <c r="F843" s="198"/>
    </row>
    <row r="844" spans="4:6" s="2" customFormat="1" x14ac:dyDescent="0.25">
      <c r="D844" s="198"/>
      <c r="F844" s="198"/>
    </row>
    <row r="845" spans="4:6" s="2" customFormat="1" x14ac:dyDescent="0.25">
      <c r="D845" s="198"/>
      <c r="F845" s="198"/>
    </row>
    <row r="846" spans="4:6" s="2" customFormat="1" x14ac:dyDescent="0.25">
      <c r="D846" s="198"/>
      <c r="F846" s="198"/>
    </row>
    <row r="847" spans="4:6" s="2" customFormat="1" x14ac:dyDescent="0.25">
      <c r="D847" s="198"/>
      <c r="F847" s="198"/>
    </row>
    <row r="848" spans="4:6" s="2" customFormat="1" x14ac:dyDescent="0.25">
      <c r="D848" s="198"/>
      <c r="F848" s="198"/>
    </row>
    <row r="849" spans="4:6" s="2" customFormat="1" x14ac:dyDescent="0.25">
      <c r="D849" s="198"/>
      <c r="F849" s="198"/>
    </row>
    <row r="850" spans="4:6" s="2" customFormat="1" x14ac:dyDescent="0.25">
      <c r="D850" s="198"/>
      <c r="F850" s="198"/>
    </row>
    <row r="851" spans="4:6" s="2" customFormat="1" x14ac:dyDescent="0.25">
      <c r="D851" s="198"/>
      <c r="F851" s="198"/>
    </row>
    <row r="852" spans="4:6" s="2" customFormat="1" x14ac:dyDescent="0.25">
      <c r="D852" s="198"/>
      <c r="F852" s="198"/>
    </row>
    <row r="853" spans="4:6" s="2" customFormat="1" x14ac:dyDescent="0.25">
      <c r="D853" s="198"/>
      <c r="F853" s="198"/>
    </row>
    <row r="854" spans="4:6" s="2" customFormat="1" x14ac:dyDescent="0.25">
      <c r="D854" s="198"/>
      <c r="F854" s="198"/>
    </row>
    <row r="855" spans="4:6" s="2" customFormat="1" x14ac:dyDescent="0.25">
      <c r="D855" s="198"/>
      <c r="F855" s="198"/>
    </row>
    <row r="856" spans="4:6" s="2" customFormat="1" x14ac:dyDescent="0.25">
      <c r="D856" s="198"/>
      <c r="F856" s="198"/>
    </row>
    <row r="857" spans="4:6" s="2" customFormat="1" x14ac:dyDescent="0.25">
      <c r="D857" s="198"/>
      <c r="F857" s="198"/>
    </row>
    <row r="858" spans="4:6" s="2" customFormat="1" x14ac:dyDescent="0.25">
      <c r="D858" s="198"/>
      <c r="F858" s="198"/>
    </row>
    <row r="859" spans="4:6" s="2" customFormat="1" x14ac:dyDescent="0.25">
      <c r="D859" s="198"/>
      <c r="F859" s="198"/>
    </row>
    <row r="860" spans="4:6" s="2" customFormat="1" x14ac:dyDescent="0.25">
      <c r="D860" s="198"/>
      <c r="F860" s="198"/>
    </row>
    <row r="861" spans="4:6" s="2" customFormat="1" x14ac:dyDescent="0.25">
      <c r="D861" s="198"/>
      <c r="F861" s="198"/>
    </row>
    <row r="862" spans="4:6" s="2" customFormat="1" x14ac:dyDescent="0.25">
      <c r="D862" s="198"/>
      <c r="F862" s="198"/>
    </row>
    <row r="863" spans="4:6" s="2" customFormat="1" x14ac:dyDescent="0.25">
      <c r="D863" s="198"/>
      <c r="F863" s="198"/>
    </row>
    <row r="864" spans="4:6" s="2" customFormat="1" x14ac:dyDescent="0.25">
      <c r="D864" s="198"/>
      <c r="F864" s="198"/>
    </row>
    <row r="865" spans="4:6" s="2" customFormat="1" x14ac:dyDescent="0.25">
      <c r="D865" s="198"/>
      <c r="F865" s="198"/>
    </row>
    <row r="866" spans="4:6" s="2" customFormat="1" x14ac:dyDescent="0.25">
      <c r="D866" s="198"/>
      <c r="F866" s="198"/>
    </row>
    <row r="867" spans="4:6" s="2" customFormat="1" x14ac:dyDescent="0.25">
      <c r="D867" s="198"/>
      <c r="F867" s="198"/>
    </row>
    <row r="868" spans="4:6" s="2" customFormat="1" x14ac:dyDescent="0.25">
      <c r="D868" s="198"/>
      <c r="F868" s="198"/>
    </row>
    <row r="869" spans="4:6" s="2" customFormat="1" x14ac:dyDescent="0.25">
      <c r="D869" s="198"/>
      <c r="F869" s="198"/>
    </row>
    <row r="870" spans="4:6" s="2" customFormat="1" x14ac:dyDescent="0.25">
      <c r="D870" s="198"/>
      <c r="F870" s="198"/>
    </row>
    <row r="871" spans="4:6" s="2" customFormat="1" x14ac:dyDescent="0.25">
      <c r="D871" s="198"/>
      <c r="F871" s="198"/>
    </row>
    <row r="872" spans="4:6" s="2" customFormat="1" x14ac:dyDescent="0.25">
      <c r="D872" s="198"/>
      <c r="F872" s="198"/>
    </row>
    <row r="873" spans="4:6" s="2" customFormat="1" x14ac:dyDescent="0.25">
      <c r="D873" s="198"/>
      <c r="F873" s="198"/>
    </row>
    <row r="874" spans="4:6" s="2" customFormat="1" x14ac:dyDescent="0.25">
      <c r="D874" s="198"/>
      <c r="F874" s="198"/>
    </row>
    <row r="875" spans="4:6" s="2" customFormat="1" x14ac:dyDescent="0.25">
      <c r="D875" s="198"/>
      <c r="F875" s="198"/>
    </row>
    <row r="876" spans="4:6" s="2" customFormat="1" x14ac:dyDescent="0.25">
      <c r="D876" s="198"/>
      <c r="F876" s="198"/>
    </row>
    <row r="877" spans="4:6" s="2" customFormat="1" x14ac:dyDescent="0.25">
      <c r="D877" s="198"/>
      <c r="F877" s="198"/>
    </row>
    <row r="878" spans="4:6" s="2" customFormat="1" x14ac:dyDescent="0.25">
      <c r="D878" s="198"/>
      <c r="F878" s="198"/>
    </row>
    <row r="879" spans="4:6" s="2" customFormat="1" x14ac:dyDescent="0.25">
      <c r="D879" s="198"/>
      <c r="F879" s="198"/>
    </row>
    <row r="880" spans="4:6" s="2" customFormat="1" x14ac:dyDescent="0.25">
      <c r="D880" s="198"/>
      <c r="F880" s="198"/>
    </row>
    <row r="881" spans="4:6" s="2" customFormat="1" x14ac:dyDescent="0.25">
      <c r="D881" s="198"/>
      <c r="F881" s="198"/>
    </row>
    <row r="882" spans="4:6" s="2" customFormat="1" x14ac:dyDescent="0.25">
      <c r="D882" s="198"/>
      <c r="F882" s="198"/>
    </row>
    <row r="883" spans="4:6" s="2" customFormat="1" x14ac:dyDescent="0.25">
      <c r="D883" s="198"/>
      <c r="F883" s="198"/>
    </row>
    <row r="884" spans="4:6" s="2" customFormat="1" x14ac:dyDescent="0.25">
      <c r="D884" s="198"/>
      <c r="F884" s="198"/>
    </row>
    <row r="885" spans="4:6" s="2" customFormat="1" x14ac:dyDescent="0.25">
      <c r="D885" s="198"/>
      <c r="F885" s="198"/>
    </row>
    <row r="886" spans="4:6" s="2" customFormat="1" x14ac:dyDescent="0.25">
      <c r="D886" s="198"/>
      <c r="F886" s="198"/>
    </row>
    <row r="887" spans="4:6" s="2" customFormat="1" x14ac:dyDescent="0.25">
      <c r="D887" s="198"/>
      <c r="F887" s="198"/>
    </row>
    <row r="888" spans="4:6" s="2" customFormat="1" x14ac:dyDescent="0.25">
      <c r="D888" s="198"/>
      <c r="F888" s="198"/>
    </row>
    <row r="889" spans="4:6" s="2" customFormat="1" x14ac:dyDescent="0.25">
      <c r="D889" s="198"/>
      <c r="F889" s="198"/>
    </row>
    <row r="890" spans="4:6" s="2" customFormat="1" x14ac:dyDescent="0.25">
      <c r="D890" s="198"/>
      <c r="F890" s="198"/>
    </row>
    <row r="891" spans="4:6" s="2" customFormat="1" x14ac:dyDescent="0.25">
      <c r="D891" s="198"/>
      <c r="F891" s="198"/>
    </row>
    <row r="892" spans="4:6" s="2" customFormat="1" x14ac:dyDescent="0.25">
      <c r="D892" s="198"/>
      <c r="F892" s="198"/>
    </row>
    <row r="893" spans="4:6" s="2" customFormat="1" x14ac:dyDescent="0.25">
      <c r="D893" s="198"/>
      <c r="F893" s="198"/>
    </row>
    <row r="894" spans="4:6" s="2" customFormat="1" x14ac:dyDescent="0.25">
      <c r="D894" s="198"/>
      <c r="F894" s="198"/>
    </row>
    <row r="895" spans="4:6" s="2" customFormat="1" x14ac:dyDescent="0.25">
      <c r="D895" s="198"/>
      <c r="F895" s="198"/>
    </row>
    <row r="896" spans="4:6" s="2" customFormat="1" x14ac:dyDescent="0.25">
      <c r="D896" s="198"/>
      <c r="F896" s="198"/>
    </row>
    <row r="897" spans="4:6" s="2" customFormat="1" x14ac:dyDescent="0.25">
      <c r="D897" s="198"/>
      <c r="F897" s="198"/>
    </row>
    <row r="898" spans="4:6" s="2" customFormat="1" x14ac:dyDescent="0.25">
      <c r="D898" s="198"/>
      <c r="F898" s="198"/>
    </row>
    <row r="899" spans="4:6" s="2" customFormat="1" x14ac:dyDescent="0.25">
      <c r="D899" s="198"/>
      <c r="F899" s="198"/>
    </row>
    <row r="900" spans="4:6" s="2" customFormat="1" x14ac:dyDescent="0.25">
      <c r="D900" s="198"/>
      <c r="F900" s="198"/>
    </row>
    <row r="901" spans="4:6" s="2" customFormat="1" x14ac:dyDescent="0.25">
      <c r="D901" s="198"/>
      <c r="F901" s="198"/>
    </row>
    <row r="902" spans="4:6" s="2" customFormat="1" x14ac:dyDescent="0.25">
      <c r="D902" s="198"/>
      <c r="F902" s="198"/>
    </row>
    <row r="903" spans="4:6" s="2" customFormat="1" x14ac:dyDescent="0.25">
      <c r="D903" s="198"/>
      <c r="F903" s="198"/>
    </row>
    <row r="904" spans="4:6" s="2" customFormat="1" x14ac:dyDescent="0.25">
      <c r="D904" s="198"/>
      <c r="F904" s="198"/>
    </row>
    <row r="905" spans="4:6" s="2" customFormat="1" x14ac:dyDescent="0.25">
      <c r="D905" s="198"/>
      <c r="F905" s="198"/>
    </row>
    <row r="906" spans="4:6" s="2" customFormat="1" x14ac:dyDescent="0.25">
      <c r="D906" s="198"/>
      <c r="F906" s="198"/>
    </row>
    <row r="907" spans="4:6" s="2" customFormat="1" x14ac:dyDescent="0.25">
      <c r="D907" s="198"/>
      <c r="F907" s="198"/>
    </row>
    <row r="908" spans="4:6" s="2" customFormat="1" x14ac:dyDescent="0.25">
      <c r="D908" s="198"/>
      <c r="F908" s="198"/>
    </row>
    <row r="909" spans="4:6" s="2" customFormat="1" x14ac:dyDescent="0.25">
      <c r="D909" s="198"/>
      <c r="F909" s="198"/>
    </row>
    <row r="910" spans="4:6" s="2" customFormat="1" x14ac:dyDescent="0.25">
      <c r="D910" s="198"/>
      <c r="F910" s="198"/>
    </row>
    <row r="911" spans="4:6" s="2" customFormat="1" x14ac:dyDescent="0.25">
      <c r="D911" s="198"/>
      <c r="F911" s="198"/>
    </row>
    <row r="912" spans="4:6" s="2" customFormat="1" x14ac:dyDescent="0.25">
      <c r="D912" s="198"/>
      <c r="F912" s="198"/>
    </row>
    <row r="913" spans="4:6" s="2" customFormat="1" x14ac:dyDescent="0.25">
      <c r="D913" s="198"/>
      <c r="F913" s="198"/>
    </row>
    <row r="914" spans="4:6" s="2" customFormat="1" x14ac:dyDescent="0.25">
      <c r="D914" s="198"/>
      <c r="F914" s="198"/>
    </row>
    <row r="915" spans="4:6" s="2" customFormat="1" x14ac:dyDescent="0.25">
      <c r="D915" s="198"/>
      <c r="F915" s="198"/>
    </row>
    <row r="916" spans="4:6" s="2" customFormat="1" x14ac:dyDescent="0.25">
      <c r="D916" s="198"/>
      <c r="F916" s="198"/>
    </row>
    <row r="917" spans="4:6" s="2" customFormat="1" x14ac:dyDescent="0.25">
      <c r="D917" s="198"/>
      <c r="F917" s="198"/>
    </row>
    <row r="918" spans="4:6" s="2" customFormat="1" x14ac:dyDescent="0.25">
      <c r="D918" s="198"/>
      <c r="F918" s="198"/>
    </row>
    <row r="919" spans="4:6" s="2" customFormat="1" x14ac:dyDescent="0.25">
      <c r="D919" s="198"/>
      <c r="F919" s="198"/>
    </row>
    <row r="920" spans="4:6" s="2" customFormat="1" x14ac:dyDescent="0.25">
      <c r="D920" s="198"/>
      <c r="F920" s="198"/>
    </row>
    <row r="921" spans="4:6" s="2" customFormat="1" x14ac:dyDescent="0.25">
      <c r="D921" s="198"/>
      <c r="F921" s="198"/>
    </row>
    <row r="922" spans="4:6" s="2" customFormat="1" x14ac:dyDescent="0.25">
      <c r="D922" s="198"/>
      <c r="F922" s="198"/>
    </row>
    <row r="923" spans="4:6" s="2" customFormat="1" x14ac:dyDescent="0.25">
      <c r="D923" s="198"/>
      <c r="F923" s="198"/>
    </row>
    <row r="924" spans="4:6" s="2" customFormat="1" x14ac:dyDescent="0.25">
      <c r="D924" s="198"/>
      <c r="F924" s="198"/>
    </row>
    <row r="925" spans="4:6" s="2" customFormat="1" x14ac:dyDescent="0.25">
      <c r="D925" s="198"/>
      <c r="F925" s="198"/>
    </row>
    <row r="926" spans="4:6" s="2" customFormat="1" x14ac:dyDescent="0.25">
      <c r="D926" s="198"/>
      <c r="F926" s="198"/>
    </row>
    <row r="927" spans="4:6" s="2" customFormat="1" x14ac:dyDescent="0.25">
      <c r="D927" s="198"/>
      <c r="F927" s="198"/>
    </row>
    <row r="928" spans="4:6" s="2" customFormat="1" x14ac:dyDescent="0.25">
      <c r="D928" s="198"/>
      <c r="F928" s="198"/>
    </row>
    <row r="929" spans="4:6" s="2" customFormat="1" x14ac:dyDescent="0.25">
      <c r="D929" s="198"/>
      <c r="F929" s="198"/>
    </row>
    <row r="930" spans="4:6" s="2" customFormat="1" x14ac:dyDescent="0.25">
      <c r="D930" s="198"/>
      <c r="F930" s="198"/>
    </row>
    <row r="931" spans="4:6" s="2" customFormat="1" x14ac:dyDescent="0.25">
      <c r="D931" s="198"/>
      <c r="F931" s="198"/>
    </row>
    <row r="932" spans="4:6" s="2" customFormat="1" x14ac:dyDescent="0.25">
      <c r="D932" s="198"/>
      <c r="F932" s="198"/>
    </row>
    <row r="933" spans="4:6" s="2" customFormat="1" x14ac:dyDescent="0.25">
      <c r="D933" s="198"/>
      <c r="F933" s="198"/>
    </row>
    <row r="934" spans="4:6" s="2" customFormat="1" x14ac:dyDescent="0.25">
      <c r="D934" s="198"/>
      <c r="F934" s="198"/>
    </row>
    <row r="935" spans="4:6" s="2" customFormat="1" x14ac:dyDescent="0.25">
      <c r="D935" s="198"/>
      <c r="F935" s="198"/>
    </row>
    <row r="936" spans="4:6" s="2" customFormat="1" x14ac:dyDescent="0.25">
      <c r="D936" s="198"/>
      <c r="F936" s="198"/>
    </row>
    <row r="937" spans="4:6" s="2" customFormat="1" x14ac:dyDescent="0.25">
      <c r="D937" s="198"/>
      <c r="F937" s="198"/>
    </row>
    <row r="938" spans="4:6" s="2" customFormat="1" x14ac:dyDescent="0.25">
      <c r="D938" s="198"/>
      <c r="F938" s="198"/>
    </row>
    <row r="939" spans="4:6" s="2" customFormat="1" x14ac:dyDescent="0.25">
      <c r="D939" s="198"/>
      <c r="F939" s="198"/>
    </row>
    <row r="940" spans="4:6" s="2" customFormat="1" x14ac:dyDescent="0.25">
      <c r="D940" s="198"/>
      <c r="F940" s="198"/>
    </row>
    <row r="941" spans="4:6" s="2" customFormat="1" x14ac:dyDescent="0.25">
      <c r="D941" s="198"/>
      <c r="F941" s="198"/>
    </row>
    <row r="942" spans="4:6" s="2" customFormat="1" x14ac:dyDescent="0.25">
      <c r="D942" s="198"/>
      <c r="F942" s="198"/>
    </row>
    <row r="943" spans="4:6" s="2" customFormat="1" x14ac:dyDescent="0.25">
      <c r="D943" s="198"/>
      <c r="F943" s="198"/>
    </row>
    <row r="944" spans="4:6" s="2" customFormat="1" x14ac:dyDescent="0.25">
      <c r="D944" s="198"/>
      <c r="F944" s="198"/>
    </row>
    <row r="945" spans="4:6" s="2" customFormat="1" x14ac:dyDescent="0.25">
      <c r="D945" s="198"/>
      <c r="F945" s="198"/>
    </row>
    <row r="946" spans="4:6" s="2" customFormat="1" x14ac:dyDescent="0.25">
      <c r="D946" s="198"/>
      <c r="F946" s="198"/>
    </row>
    <row r="947" spans="4:6" s="2" customFormat="1" x14ac:dyDescent="0.25">
      <c r="D947" s="198"/>
      <c r="F947" s="198"/>
    </row>
    <row r="948" spans="4:6" s="2" customFormat="1" x14ac:dyDescent="0.25">
      <c r="D948" s="198"/>
      <c r="F948" s="198"/>
    </row>
    <row r="949" spans="4:6" s="2" customFormat="1" x14ac:dyDescent="0.25">
      <c r="D949" s="198"/>
      <c r="F949" s="198"/>
    </row>
    <row r="950" spans="4:6" s="2" customFormat="1" x14ac:dyDescent="0.25">
      <c r="D950" s="198"/>
      <c r="F950" s="198"/>
    </row>
    <row r="951" spans="4:6" s="2" customFormat="1" x14ac:dyDescent="0.25">
      <c r="D951" s="198"/>
      <c r="F951" s="198"/>
    </row>
    <row r="952" spans="4:6" s="2" customFormat="1" x14ac:dyDescent="0.25">
      <c r="D952" s="198"/>
      <c r="F952" s="198"/>
    </row>
    <row r="953" spans="4:6" s="2" customFormat="1" x14ac:dyDescent="0.25">
      <c r="D953" s="198"/>
      <c r="F953" s="198"/>
    </row>
    <row r="954" spans="4:6" s="2" customFormat="1" x14ac:dyDescent="0.25">
      <c r="D954" s="198"/>
      <c r="F954" s="198"/>
    </row>
    <row r="955" spans="4:6" s="2" customFormat="1" x14ac:dyDescent="0.25">
      <c r="D955" s="198"/>
      <c r="F955" s="198"/>
    </row>
    <row r="956" spans="4:6" s="2" customFormat="1" x14ac:dyDescent="0.25">
      <c r="D956" s="198"/>
      <c r="F956" s="198"/>
    </row>
    <row r="957" spans="4:6" s="2" customFormat="1" x14ac:dyDescent="0.25">
      <c r="D957" s="198"/>
      <c r="F957" s="198"/>
    </row>
    <row r="958" spans="4:6" s="2" customFormat="1" x14ac:dyDescent="0.25">
      <c r="D958" s="198"/>
      <c r="F958" s="198"/>
    </row>
    <row r="959" spans="4:6" s="2" customFormat="1" x14ac:dyDescent="0.25">
      <c r="D959" s="198"/>
      <c r="F959" s="198"/>
    </row>
    <row r="960" spans="4:6" s="2" customFormat="1" x14ac:dyDescent="0.25">
      <c r="D960" s="198"/>
      <c r="F960" s="198"/>
    </row>
    <row r="961" spans="4:6" s="2" customFormat="1" x14ac:dyDescent="0.25">
      <c r="D961" s="198"/>
      <c r="F961" s="198"/>
    </row>
    <row r="962" spans="4:6" s="2" customFormat="1" x14ac:dyDescent="0.25">
      <c r="D962" s="198"/>
      <c r="F962" s="198"/>
    </row>
    <row r="963" spans="4:6" s="2" customFormat="1" x14ac:dyDescent="0.25">
      <c r="D963" s="198"/>
      <c r="F963" s="198"/>
    </row>
    <row r="964" spans="4:6" s="2" customFormat="1" x14ac:dyDescent="0.25">
      <c r="D964" s="198"/>
      <c r="F964" s="198"/>
    </row>
    <row r="965" spans="4:6" s="2" customFormat="1" x14ac:dyDescent="0.25">
      <c r="D965" s="198"/>
      <c r="F965" s="198"/>
    </row>
    <row r="966" spans="4:6" s="2" customFormat="1" x14ac:dyDescent="0.25">
      <c r="D966" s="198"/>
      <c r="F966" s="198"/>
    </row>
    <row r="967" spans="4:6" s="2" customFormat="1" x14ac:dyDescent="0.25">
      <c r="D967" s="198"/>
      <c r="F967" s="198"/>
    </row>
    <row r="968" spans="4:6" s="2" customFormat="1" x14ac:dyDescent="0.25">
      <c r="D968" s="198"/>
      <c r="F968" s="198"/>
    </row>
    <row r="969" spans="4:6" s="2" customFormat="1" x14ac:dyDescent="0.25">
      <c r="D969" s="198"/>
      <c r="F969" s="198"/>
    </row>
    <row r="970" spans="4:6" s="2" customFormat="1" x14ac:dyDescent="0.25">
      <c r="D970" s="198"/>
      <c r="F970" s="198"/>
    </row>
    <row r="971" spans="4:6" s="2" customFormat="1" x14ac:dyDescent="0.25">
      <c r="D971" s="198"/>
      <c r="F971" s="198"/>
    </row>
    <row r="972" spans="4:6" s="2" customFormat="1" x14ac:dyDescent="0.25">
      <c r="D972" s="198"/>
      <c r="F972" s="198"/>
    </row>
    <row r="973" spans="4:6" s="2" customFormat="1" x14ac:dyDescent="0.25">
      <c r="D973" s="198"/>
      <c r="F973" s="198"/>
    </row>
    <row r="974" spans="4:6" s="2" customFormat="1" x14ac:dyDescent="0.25">
      <c r="D974" s="198"/>
      <c r="F974" s="198"/>
    </row>
    <row r="975" spans="4:6" s="2" customFormat="1" x14ac:dyDescent="0.25">
      <c r="D975" s="198"/>
      <c r="F975" s="198"/>
    </row>
    <row r="976" spans="4:6" s="2" customFormat="1" x14ac:dyDescent="0.25">
      <c r="D976" s="198"/>
      <c r="F976" s="198"/>
    </row>
    <row r="977" spans="4:6" s="2" customFormat="1" x14ac:dyDescent="0.25">
      <c r="D977" s="198"/>
      <c r="F977" s="198"/>
    </row>
    <row r="978" spans="4:6" s="2" customFormat="1" x14ac:dyDescent="0.25">
      <c r="D978" s="198"/>
      <c r="F978" s="198"/>
    </row>
    <row r="979" spans="4:6" s="2" customFormat="1" x14ac:dyDescent="0.25">
      <c r="D979" s="198"/>
      <c r="F979" s="198"/>
    </row>
    <row r="980" spans="4:6" s="2" customFormat="1" x14ac:dyDescent="0.25">
      <c r="D980" s="198"/>
      <c r="F980" s="198"/>
    </row>
    <row r="981" spans="4:6" s="2" customFormat="1" x14ac:dyDescent="0.25">
      <c r="D981" s="198"/>
      <c r="F981" s="198"/>
    </row>
    <row r="982" spans="4:6" s="2" customFormat="1" x14ac:dyDescent="0.25">
      <c r="D982" s="198"/>
      <c r="F982" s="198"/>
    </row>
    <row r="983" spans="4:6" s="2" customFormat="1" x14ac:dyDescent="0.25">
      <c r="D983" s="198"/>
      <c r="F983" s="198"/>
    </row>
    <row r="984" spans="4:6" s="2" customFormat="1" x14ac:dyDescent="0.25">
      <c r="D984" s="198"/>
      <c r="F984" s="198"/>
    </row>
    <row r="985" spans="4:6" s="2" customFormat="1" x14ac:dyDescent="0.25">
      <c r="D985" s="198"/>
      <c r="F985" s="198"/>
    </row>
    <row r="986" spans="4:6" s="2" customFormat="1" x14ac:dyDescent="0.25">
      <c r="D986" s="198"/>
      <c r="F986" s="198"/>
    </row>
    <row r="987" spans="4:6" s="2" customFormat="1" x14ac:dyDescent="0.25">
      <c r="D987" s="198"/>
      <c r="F987" s="198"/>
    </row>
    <row r="988" spans="4:6" s="2" customFormat="1" x14ac:dyDescent="0.25">
      <c r="D988" s="198"/>
      <c r="F988" s="198"/>
    </row>
    <row r="989" spans="4:6" s="2" customFormat="1" x14ac:dyDescent="0.25">
      <c r="D989" s="198"/>
      <c r="F989" s="198"/>
    </row>
    <row r="990" spans="4:6" s="2" customFormat="1" x14ac:dyDescent="0.25">
      <c r="D990" s="198"/>
      <c r="F990" s="198"/>
    </row>
    <row r="991" spans="4:6" s="2" customFormat="1" x14ac:dyDescent="0.25">
      <c r="D991" s="198"/>
      <c r="F991" s="198"/>
    </row>
    <row r="992" spans="4:6" s="2" customFormat="1" x14ac:dyDescent="0.25">
      <c r="D992" s="198"/>
      <c r="F992" s="198"/>
    </row>
    <row r="993" spans="4:6" s="2" customFormat="1" x14ac:dyDescent="0.25">
      <c r="D993" s="198"/>
      <c r="F993" s="198"/>
    </row>
    <row r="994" spans="4:6" s="2" customFormat="1" x14ac:dyDescent="0.25">
      <c r="D994" s="198"/>
      <c r="F994" s="198"/>
    </row>
    <row r="995" spans="4:6" s="2" customFormat="1" x14ac:dyDescent="0.25">
      <c r="D995" s="198"/>
      <c r="F995" s="198"/>
    </row>
    <row r="996" spans="4:6" s="2" customFormat="1" x14ac:dyDescent="0.25">
      <c r="D996" s="198"/>
      <c r="F996" s="198"/>
    </row>
    <row r="997" spans="4:6" s="2" customFormat="1" x14ac:dyDescent="0.25">
      <c r="D997" s="198"/>
      <c r="F997" s="198"/>
    </row>
    <row r="998" spans="4:6" s="2" customFormat="1" x14ac:dyDescent="0.25">
      <c r="D998" s="198"/>
      <c r="F998" s="198"/>
    </row>
    <row r="999" spans="4:6" s="2" customFormat="1" x14ac:dyDescent="0.25">
      <c r="D999" s="198"/>
      <c r="F999" s="198"/>
    </row>
    <row r="1000" spans="4:6" s="2" customFormat="1" x14ac:dyDescent="0.25">
      <c r="D1000" s="198"/>
      <c r="F1000" s="198"/>
    </row>
    <row r="1001" spans="4:6" s="2" customFormat="1" x14ac:dyDescent="0.25">
      <c r="D1001" s="198"/>
      <c r="F1001" s="198"/>
    </row>
    <row r="1002" spans="4:6" s="2" customFormat="1" x14ac:dyDescent="0.25">
      <c r="D1002" s="198"/>
      <c r="F1002" s="198"/>
    </row>
    <row r="1003" spans="4:6" s="2" customFormat="1" x14ac:dyDescent="0.25">
      <c r="D1003" s="198"/>
      <c r="F1003" s="198"/>
    </row>
    <row r="1004" spans="4:6" s="2" customFormat="1" x14ac:dyDescent="0.25">
      <c r="D1004" s="198"/>
      <c r="F1004" s="198"/>
    </row>
    <row r="1005" spans="4:6" s="2" customFormat="1" x14ac:dyDescent="0.25">
      <c r="D1005" s="198"/>
      <c r="F1005" s="198"/>
    </row>
    <row r="1006" spans="4:6" s="2" customFormat="1" x14ac:dyDescent="0.25">
      <c r="D1006" s="198"/>
      <c r="F1006" s="198"/>
    </row>
    <row r="1007" spans="4:6" s="2" customFormat="1" x14ac:dyDescent="0.25">
      <c r="D1007" s="198"/>
      <c r="F1007" s="198"/>
    </row>
    <row r="1008" spans="4:6" s="2" customFormat="1" x14ac:dyDescent="0.25">
      <c r="D1008" s="198"/>
      <c r="F1008" s="198"/>
    </row>
    <row r="1009" spans="4:6" s="2" customFormat="1" x14ac:dyDescent="0.25">
      <c r="D1009" s="198"/>
      <c r="F1009" s="198"/>
    </row>
    <row r="1010" spans="4:6" s="2" customFormat="1" x14ac:dyDescent="0.25">
      <c r="D1010" s="198"/>
      <c r="F1010" s="198"/>
    </row>
    <row r="1011" spans="4:6" s="2" customFormat="1" x14ac:dyDescent="0.25">
      <c r="D1011" s="198"/>
      <c r="F1011" s="198"/>
    </row>
    <row r="1012" spans="4:6" s="2" customFormat="1" x14ac:dyDescent="0.25">
      <c r="D1012" s="198"/>
      <c r="F1012" s="198"/>
    </row>
    <row r="1013" spans="4:6" s="2" customFormat="1" x14ac:dyDescent="0.25">
      <c r="D1013" s="198"/>
      <c r="F1013" s="198"/>
    </row>
    <row r="1014" spans="4:6" s="2" customFormat="1" x14ac:dyDescent="0.25">
      <c r="D1014" s="198"/>
      <c r="F1014" s="198"/>
    </row>
    <row r="1015" spans="4:6" s="2" customFormat="1" x14ac:dyDescent="0.25">
      <c r="D1015" s="198"/>
      <c r="F1015" s="198"/>
    </row>
    <row r="1016" spans="4:6" s="2" customFormat="1" x14ac:dyDescent="0.25">
      <c r="D1016" s="198"/>
      <c r="F1016" s="198"/>
    </row>
    <row r="1017" spans="4:6" s="2" customFormat="1" x14ac:dyDescent="0.25">
      <c r="D1017" s="198"/>
      <c r="F1017" s="198"/>
    </row>
    <row r="1018" spans="4:6" s="2" customFormat="1" x14ac:dyDescent="0.25">
      <c r="D1018" s="198"/>
      <c r="F1018" s="198"/>
    </row>
    <row r="1019" spans="4:6" s="2" customFormat="1" x14ac:dyDescent="0.25">
      <c r="D1019" s="198"/>
      <c r="F1019" s="198"/>
    </row>
    <row r="1020" spans="4:6" s="2" customFormat="1" x14ac:dyDescent="0.25">
      <c r="D1020" s="198"/>
      <c r="F1020" s="198"/>
    </row>
    <row r="1021" spans="4:6" s="2" customFormat="1" x14ac:dyDescent="0.25">
      <c r="D1021" s="198"/>
      <c r="F1021" s="198"/>
    </row>
    <row r="1022" spans="4:6" s="2" customFormat="1" x14ac:dyDescent="0.25">
      <c r="D1022" s="198"/>
      <c r="F1022" s="198"/>
    </row>
    <row r="1023" spans="4:6" s="2" customFormat="1" x14ac:dyDescent="0.25">
      <c r="D1023" s="198"/>
      <c r="F1023" s="198"/>
    </row>
    <row r="1024" spans="4:6" s="2" customFormat="1" x14ac:dyDescent="0.25">
      <c r="D1024" s="198"/>
      <c r="F1024" s="198"/>
    </row>
    <row r="1025" spans="4:6" s="2" customFormat="1" x14ac:dyDescent="0.25">
      <c r="D1025" s="198"/>
      <c r="F1025" s="198"/>
    </row>
    <row r="1026" spans="4:6" s="2" customFormat="1" x14ac:dyDescent="0.25">
      <c r="D1026" s="198"/>
      <c r="F1026" s="198"/>
    </row>
    <row r="1027" spans="4:6" s="2" customFormat="1" x14ac:dyDescent="0.25">
      <c r="D1027" s="198"/>
      <c r="F1027" s="198"/>
    </row>
    <row r="1028" spans="4:6" s="2" customFormat="1" x14ac:dyDescent="0.25">
      <c r="D1028" s="198"/>
      <c r="F1028" s="198"/>
    </row>
    <row r="1029" spans="4:6" s="2" customFormat="1" x14ac:dyDescent="0.25">
      <c r="D1029" s="198"/>
      <c r="F1029" s="198"/>
    </row>
    <row r="1030" spans="4:6" s="2" customFormat="1" x14ac:dyDescent="0.25">
      <c r="D1030" s="198"/>
      <c r="F1030" s="198"/>
    </row>
    <row r="1031" spans="4:6" s="2" customFormat="1" x14ac:dyDescent="0.25">
      <c r="D1031" s="198"/>
      <c r="F1031" s="198"/>
    </row>
    <row r="1032" spans="4:6" s="2" customFormat="1" x14ac:dyDescent="0.25">
      <c r="D1032" s="198"/>
      <c r="F1032" s="198"/>
    </row>
    <row r="1033" spans="4:6" s="2" customFormat="1" x14ac:dyDescent="0.25">
      <c r="D1033" s="198"/>
      <c r="F1033" s="198"/>
    </row>
    <row r="1034" spans="4:6" s="2" customFormat="1" x14ac:dyDescent="0.25">
      <c r="D1034" s="198"/>
      <c r="F1034" s="198"/>
    </row>
    <row r="1035" spans="4:6" s="2" customFormat="1" x14ac:dyDescent="0.25">
      <c r="D1035" s="198"/>
      <c r="F1035" s="198"/>
    </row>
    <row r="1036" spans="4:6" s="2" customFormat="1" x14ac:dyDescent="0.25">
      <c r="D1036" s="198"/>
      <c r="F1036" s="198"/>
    </row>
    <row r="1037" spans="4:6" s="2" customFormat="1" x14ac:dyDescent="0.25">
      <c r="D1037" s="198"/>
      <c r="F1037" s="198"/>
    </row>
    <row r="1038" spans="4:6" s="2" customFormat="1" x14ac:dyDescent="0.25">
      <c r="D1038" s="198"/>
      <c r="F1038" s="198"/>
    </row>
    <row r="1039" spans="4:6" s="2" customFormat="1" x14ac:dyDescent="0.25">
      <c r="D1039" s="198"/>
      <c r="F1039" s="198"/>
    </row>
    <row r="1040" spans="4:6" s="2" customFormat="1" x14ac:dyDescent="0.25">
      <c r="D1040" s="198"/>
      <c r="F1040" s="198"/>
    </row>
    <row r="1041" spans="4:6" s="2" customFormat="1" x14ac:dyDescent="0.25">
      <c r="D1041" s="198"/>
      <c r="F1041" s="198"/>
    </row>
    <row r="1042" spans="4:6" s="2" customFormat="1" x14ac:dyDescent="0.25">
      <c r="D1042" s="198"/>
      <c r="F1042" s="198"/>
    </row>
    <row r="1043" spans="4:6" s="2" customFormat="1" x14ac:dyDescent="0.25">
      <c r="D1043" s="198"/>
      <c r="F1043" s="198"/>
    </row>
    <row r="1044" spans="4:6" s="2" customFormat="1" x14ac:dyDescent="0.25">
      <c r="D1044" s="198"/>
      <c r="F1044" s="198"/>
    </row>
    <row r="1045" spans="4:6" s="2" customFormat="1" x14ac:dyDescent="0.25">
      <c r="D1045" s="198"/>
      <c r="F1045" s="198"/>
    </row>
    <row r="1046" spans="4:6" s="2" customFormat="1" x14ac:dyDescent="0.25">
      <c r="D1046" s="198"/>
      <c r="F1046" s="198"/>
    </row>
    <row r="1047" spans="4:6" s="2" customFormat="1" x14ac:dyDescent="0.25">
      <c r="D1047" s="198"/>
      <c r="F1047" s="198"/>
    </row>
    <row r="1048" spans="4:6" s="2" customFormat="1" x14ac:dyDescent="0.25">
      <c r="D1048" s="198"/>
      <c r="F1048" s="198"/>
    </row>
    <row r="1049" spans="4:6" s="2" customFormat="1" x14ac:dyDescent="0.25">
      <c r="D1049" s="198"/>
      <c r="F1049" s="198"/>
    </row>
    <row r="1050" spans="4:6" s="2" customFormat="1" x14ac:dyDescent="0.25">
      <c r="D1050" s="198"/>
      <c r="F1050" s="198"/>
    </row>
    <row r="1051" spans="4:6" s="2" customFormat="1" x14ac:dyDescent="0.25">
      <c r="D1051" s="198"/>
      <c r="F1051" s="198"/>
    </row>
    <row r="1052" spans="4:6" s="2" customFormat="1" x14ac:dyDescent="0.25">
      <c r="D1052" s="198"/>
      <c r="F1052" s="198"/>
    </row>
    <row r="1053" spans="4:6" s="2" customFormat="1" x14ac:dyDescent="0.25">
      <c r="D1053" s="198"/>
      <c r="F1053" s="198"/>
    </row>
    <row r="1054" spans="4:6" s="2" customFormat="1" x14ac:dyDescent="0.25">
      <c r="D1054" s="198"/>
      <c r="F1054" s="198"/>
    </row>
    <row r="1055" spans="4:6" s="2" customFormat="1" x14ac:dyDescent="0.25">
      <c r="D1055" s="198"/>
      <c r="F1055" s="198"/>
    </row>
    <row r="1056" spans="4:6" s="2" customFormat="1" x14ac:dyDescent="0.25">
      <c r="D1056" s="198"/>
      <c r="F1056" s="198"/>
    </row>
    <row r="1057" spans="4:6" s="2" customFormat="1" x14ac:dyDescent="0.25">
      <c r="D1057" s="198"/>
      <c r="F1057" s="198"/>
    </row>
    <row r="1058" spans="4:6" s="2" customFormat="1" x14ac:dyDescent="0.25">
      <c r="D1058" s="198"/>
      <c r="F1058" s="198"/>
    </row>
    <row r="1059" spans="4:6" s="2" customFormat="1" x14ac:dyDescent="0.25">
      <c r="D1059" s="198"/>
      <c r="F1059" s="198"/>
    </row>
    <row r="1060" spans="4:6" s="2" customFormat="1" x14ac:dyDescent="0.25">
      <c r="D1060" s="198"/>
      <c r="F1060" s="198"/>
    </row>
    <row r="1061" spans="4:6" s="2" customFormat="1" x14ac:dyDescent="0.25">
      <c r="D1061" s="198"/>
      <c r="F1061" s="198"/>
    </row>
    <row r="1062" spans="4:6" s="2" customFormat="1" x14ac:dyDescent="0.25">
      <c r="D1062" s="198"/>
      <c r="F1062" s="198"/>
    </row>
    <row r="1063" spans="4:6" s="2" customFormat="1" x14ac:dyDescent="0.25">
      <c r="D1063" s="198"/>
      <c r="F1063" s="198"/>
    </row>
    <row r="1064" spans="4:6" s="2" customFormat="1" x14ac:dyDescent="0.25">
      <c r="D1064" s="198"/>
      <c r="F1064" s="198"/>
    </row>
    <row r="1065" spans="4:6" s="2" customFormat="1" x14ac:dyDescent="0.25">
      <c r="D1065" s="198"/>
      <c r="F1065" s="198"/>
    </row>
    <row r="1066" spans="4:6" s="2" customFormat="1" x14ac:dyDescent="0.25">
      <c r="D1066" s="198"/>
      <c r="F1066" s="198"/>
    </row>
    <row r="1067" spans="4:6" s="2" customFormat="1" x14ac:dyDescent="0.25">
      <c r="D1067" s="198"/>
      <c r="F1067" s="198"/>
    </row>
    <row r="1068" spans="4:6" s="2" customFormat="1" x14ac:dyDescent="0.25">
      <c r="D1068" s="198"/>
      <c r="F1068" s="198"/>
    </row>
    <row r="1069" spans="4:6" s="2" customFormat="1" x14ac:dyDescent="0.25">
      <c r="D1069" s="198"/>
      <c r="F1069" s="198"/>
    </row>
    <row r="1070" spans="4:6" s="2" customFormat="1" x14ac:dyDescent="0.25">
      <c r="D1070" s="198"/>
      <c r="F1070" s="198"/>
    </row>
    <row r="1071" spans="4:6" s="2" customFormat="1" x14ac:dyDescent="0.25">
      <c r="D1071" s="198"/>
      <c r="F1071" s="198"/>
    </row>
    <row r="1072" spans="4:6" s="2" customFormat="1" x14ac:dyDescent="0.25">
      <c r="D1072" s="198"/>
      <c r="F1072" s="198"/>
    </row>
    <row r="1073" spans="4:6" s="2" customFormat="1" x14ac:dyDescent="0.25">
      <c r="D1073" s="198"/>
      <c r="F1073" s="198"/>
    </row>
    <row r="1074" spans="4:6" s="2" customFormat="1" x14ac:dyDescent="0.25">
      <c r="D1074" s="198"/>
      <c r="F1074" s="198"/>
    </row>
    <row r="1075" spans="4:6" s="2" customFormat="1" x14ac:dyDescent="0.25">
      <c r="D1075" s="198"/>
      <c r="F1075" s="198"/>
    </row>
    <row r="1076" spans="4:6" s="2" customFormat="1" x14ac:dyDescent="0.25">
      <c r="D1076" s="198"/>
      <c r="F1076" s="198"/>
    </row>
    <row r="1077" spans="4:6" s="2" customFormat="1" x14ac:dyDescent="0.25">
      <c r="D1077" s="198"/>
      <c r="F1077" s="198"/>
    </row>
    <row r="1078" spans="4:6" s="2" customFormat="1" x14ac:dyDescent="0.25">
      <c r="D1078" s="198"/>
      <c r="F1078" s="198"/>
    </row>
    <row r="1079" spans="4:6" s="2" customFormat="1" x14ac:dyDescent="0.25">
      <c r="D1079" s="198"/>
      <c r="F1079" s="198"/>
    </row>
    <row r="1080" spans="4:6" s="2" customFormat="1" x14ac:dyDescent="0.25">
      <c r="D1080" s="198"/>
      <c r="F1080" s="198"/>
    </row>
    <row r="1081" spans="4:6" s="2" customFormat="1" x14ac:dyDescent="0.25">
      <c r="D1081" s="198"/>
      <c r="F1081" s="198"/>
    </row>
    <row r="1082" spans="4:6" s="2" customFormat="1" x14ac:dyDescent="0.25">
      <c r="D1082" s="198"/>
      <c r="F1082" s="198"/>
    </row>
    <row r="1083" spans="4:6" s="2" customFormat="1" x14ac:dyDescent="0.25">
      <c r="D1083" s="198"/>
      <c r="F1083" s="198"/>
    </row>
    <row r="1084" spans="4:6" s="2" customFormat="1" x14ac:dyDescent="0.25">
      <c r="D1084" s="198"/>
      <c r="F1084" s="198"/>
    </row>
    <row r="1085" spans="4:6" s="2" customFormat="1" x14ac:dyDescent="0.25">
      <c r="D1085" s="198"/>
      <c r="F1085" s="198"/>
    </row>
    <row r="1086" spans="4:6" s="2" customFormat="1" x14ac:dyDescent="0.25">
      <c r="D1086" s="198"/>
      <c r="F1086" s="198"/>
    </row>
    <row r="1087" spans="4:6" s="2" customFormat="1" x14ac:dyDescent="0.25">
      <c r="D1087" s="198"/>
      <c r="F1087" s="198"/>
    </row>
    <row r="1088" spans="4:6" s="2" customFormat="1" x14ac:dyDescent="0.25">
      <c r="D1088" s="198"/>
      <c r="F1088" s="198"/>
    </row>
    <row r="1089" spans="4:6" s="2" customFormat="1" x14ac:dyDescent="0.25">
      <c r="D1089" s="198"/>
      <c r="F1089" s="198"/>
    </row>
    <row r="1090" spans="4:6" s="2" customFormat="1" x14ac:dyDescent="0.25">
      <c r="D1090" s="198"/>
      <c r="F1090" s="198"/>
    </row>
    <row r="1091" spans="4:6" s="2" customFormat="1" x14ac:dyDescent="0.25">
      <c r="D1091" s="198"/>
      <c r="F1091" s="198"/>
    </row>
    <row r="1092" spans="4:6" s="2" customFormat="1" x14ac:dyDescent="0.25">
      <c r="D1092" s="198"/>
      <c r="F1092" s="198"/>
    </row>
    <row r="1093" spans="4:6" s="2" customFormat="1" x14ac:dyDescent="0.25">
      <c r="D1093" s="198"/>
      <c r="F1093" s="198"/>
    </row>
    <row r="1094" spans="4:6" s="2" customFormat="1" x14ac:dyDescent="0.25">
      <c r="D1094" s="198"/>
      <c r="F1094" s="198"/>
    </row>
    <row r="1095" spans="4:6" s="2" customFormat="1" x14ac:dyDescent="0.25">
      <c r="D1095" s="198"/>
      <c r="F1095" s="198"/>
    </row>
    <row r="1096" spans="4:6" s="2" customFormat="1" x14ac:dyDescent="0.25">
      <c r="D1096" s="198"/>
      <c r="F1096" s="198"/>
    </row>
    <row r="1097" spans="4:6" s="2" customFormat="1" x14ac:dyDescent="0.25">
      <c r="D1097" s="198"/>
      <c r="F1097" s="198"/>
    </row>
    <row r="1098" spans="4:6" s="2" customFormat="1" x14ac:dyDescent="0.25">
      <c r="D1098" s="198"/>
      <c r="F1098" s="198"/>
    </row>
    <row r="1099" spans="4:6" s="2" customFormat="1" x14ac:dyDescent="0.25">
      <c r="D1099" s="198"/>
      <c r="F1099" s="198"/>
    </row>
    <row r="1100" spans="4:6" s="2" customFormat="1" x14ac:dyDescent="0.25">
      <c r="D1100" s="198"/>
      <c r="F1100" s="198"/>
    </row>
    <row r="1101" spans="4:6" s="2" customFormat="1" x14ac:dyDescent="0.25">
      <c r="D1101" s="198"/>
      <c r="F1101" s="198"/>
    </row>
    <row r="1102" spans="4:6" s="2" customFormat="1" x14ac:dyDescent="0.25">
      <c r="D1102" s="198"/>
      <c r="F1102" s="198"/>
    </row>
    <row r="1103" spans="4:6" s="2" customFormat="1" x14ac:dyDescent="0.25">
      <c r="D1103" s="198"/>
      <c r="F1103" s="198"/>
    </row>
    <row r="1104" spans="4:6" s="2" customFormat="1" x14ac:dyDescent="0.25">
      <c r="D1104" s="198"/>
      <c r="F1104" s="198"/>
    </row>
    <row r="1105" spans="4:6" s="2" customFormat="1" x14ac:dyDescent="0.25">
      <c r="D1105" s="198"/>
      <c r="F1105" s="198"/>
    </row>
    <row r="1106" spans="4:6" s="2" customFormat="1" x14ac:dyDescent="0.25">
      <c r="D1106" s="198"/>
      <c r="F1106" s="198"/>
    </row>
    <row r="1107" spans="4:6" s="2" customFormat="1" x14ac:dyDescent="0.25">
      <c r="D1107" s="198"/>
      <c r="F1107" s="198"/>
    </row>
    <row r="1108" spans="4:6" s="2" customFormat="1" x14ac:dyDescent="0.25">
      <c r="D1108" s="198"/>
      <c r="F1108" s="198"/>
    </row>
    <row r="1109" spans="4:6" s="2" customFormat="1" x14ac:dyDescent="0.25">
      <c r="D1109" s="198"/>
      <c r="F1109" s="198"/>
    </row>
    <row r="1110" spans="4:6" s="2" customFormat="1" x14ac:dyDescent="0.25">
      <c r="D1110" s="198"/>
      <c r="F1110" s="198"/>
    </row>
    <row r="1111" spans="4:6" s="2" customFormat="1" x14ac:dyDescent="0.25">
      <c r="D1111" s="198"/>
      <c r="F1111" s="198"/>
    </row>
    <row r="1112" spans="4:6" s="2" customFormat="1" x14ac:dyDescent="0.25">
      <c r="D1112" s="198"/>
      <c r="F1112" s="198"/>
    </row>
    <row r="1113" spans="4:6" s="2" customFormat="1" x14ac:dyDescent="0.25">
      <c r="D1113" s="198"/>
      <c r="F1113" s="198"/>
    </row>
    <row r="1114" spans="4:6" s="2" customFormat="1" x14ac:dyDescent="0.25">
      <c r="D1114" s="198"/>
      <c r="F1114" s="198"/>
    </row>
    <row r="1115" spans="4:6" s="2" customFormat="1" x14ac:dyDescent="0.25">
      <c r="D1115" s="198"/>
      <c r="F1115" s="198"/>
    </row>
    <row r="1116" spans="4:6" s="2" customFormat="1" x14ac:dyDescent="0.25">
      <c r="D1116" s="198"/>
      <c r="F1116" s="198"/>
    </row>
    <row r="1117" spans="4:6" s="2" customFormat="1" x14ac:dyDescent="0.25">
      <c r="D1117" s="198"/>
      <c r="F1117" s="198"/>
    </row>
    <row r="1118" spans="4:6" s="2" customFormat="1" x14ac:dyDescent="0.25">
      <c r="D1118" s="198"/>
      <c r="F1118" s="198"/>
    </row>
    <row r="1119" spans="4:6" s="2" customFormat="1" x14ac:dyDescent="0.25">
      <c r="D1119" s="198"/>
      <c r="F1119" s="198"/>
    </row>
    <row r="1120" spans="4:6" s="2" customFormat="1" x14ac:dyDescent="0.25">
      <c r="D1120" s="198"/>
      <c r="F1120" s="198"/>
    </row>
    <row r="1121" spans="4:6" s="2" customFormat="1" x14ac:dyDescent="0.25">
      <c r="D1121" s="198"/>
      <c r="F1121" s="198"/>
    </row>
    <row r="1122" spans="4:6" s="2" customFormat="1" x14ac:dyDescent="0.25">
      <c r="D1122" s="198"/>
      <c r="F1122" s="198"/>
    </row>
    <row r="1123" spans="4:6" s="2" customFormat="1" x14ac:dyDescent="0.25">
      <c r="D1123" s="198"/>
      <c r="F1123" s="198"/>
    </row>
    <row r="1124" spans="4:6" s="2" customFormat="1" x14ac:dyDescent="0.25">
      <c r="D1124" s="198"/>
      <c r="F1124" s="198"/>
    </row>
    <row r="1125" spans="4:6" s="2" customFormat="1" x14ac:dyDescent="0.25">
      <c r="D1125" s="198"/>
      <c r="F1125" s="198"/>
    </row>
    <row r="1126" spans="4:6" s="2" customFormat="1" x14ac:dyDescent="0.25">
      <c r="D1126" s="198"/>
      <c r="F1126" s="198"/>
    </row>
    <row r="1127" spans="4:6" s="2" customFormat="1" x14ac:dyDescent="0.25">
      <c r="D1127" s="198"/>
      <c r="F1127" s="198"/>
    </row>
    <row r="1128" spans="4:6" s="2" customFormat="1" x14ac:dyDescent="0.25">
      <c r="D1128" s="198"/>
      <c r="F1128" s="198"/>
    </row>
    <row r="1129" spans="4:6" s="2" customFormat="1" x14ac:dyDescent="0.25">
      <c r="D1129" s="198"/>
      <c r="F1129" s="198"/>
    </row>
    <row r="1130" spans="4:6" s="2" customFormat="1" x14ac:dyDescent="0.25">
      <c r="D1130" s="198"/>
      <c r="F1130" s="198"/>
    </row>
    <row r="1131" spans="4:6" s="2" customFormat="1" x14ac:dyDescent="0.25">
      <c r="D1131" s="198"/>
      <c r="F1131" s="198"/>
    </row>
    <row r="1132" spans="4:6" s="2" customFormat="1" x14ac:dyDescent="0.25">
      <c r="D1132" s="198"/>
      <c r="F1132" s="198"/>
    </row>
    <row r="1133" spans="4:6" s="2" customFormat="1" x14ac:dyDescent="0.25">
      <c r="D1133" s="198"/>
      <c r="F1133" s="198"/>
    </row>
    <row r="1134" spans="4:6" s="2" customFormat="1" x14ac:dyDescent="0.25">
      <c r="D1134" s="198"/>
      <c r="F1134" s="198"/>
    </row>
    <row r="1135" spans="4:6" s="2" customFormat="1" x14ac:dyDescent="0.25">
      <c r="D1135" s="198"/>
      <c r="F1135" s="198"/>
    </row>
    <row r="1136" spans="4:6" s="2" customFormat="1" x14ac:dyDescent="0.25">
      <c r="D1136" s="198"/>
      <c r="F1136" s="198"/>
    </row>
    <row r="1137" spans="4:6" s="2" customFormat="1" x14ac:dyDescent="0.25">
      <c r="D1137" s="198"/>
      <c r="F1137" s="198"/>
    </row>
    <row r="1138" spans="4:6" s="2" customFormat="1" x14ac:dyDescent="0.25">
      <c r="D1138" s="198"/>
      <c r="F1138" s="198"/>
    </row>
    <row r="1139" spans="4:6" s="2" customFormat="1" x14ac:dyDescent="0.25">
      <c r="D1139" s="198"/>
      <c r="F1139" s="198"/>
    </row>
    <row r="1140" spans="4:6" s="2" customFormat="1" x14ac:dyDescent="0.25">
      <c r="D1140" s="198"/>
      <c r="F1140" s="198"/>
    </row>
    <row r="1141" spans="4:6" s="2" customFormat="1" x14ac:dyDescent="0.25">
      <c r="D1141" s="198"/>
      <c r="F1141" s="198"/>
    </row>
    <row r="1142" spans="4:6" s="2" customFormat="1" x14ac:dyDescent="0.25">
      <c r="D1142" s="198"/>
      <c r="F1142" s="198"/>
    </row>
    <row r="1143" spans="4:6" s="2" customFormat="1" x14ac:dyDescent="0.25">
      <c r="D1143" s="198"/>
      <c r="F1143" s="198"/>
    </row>
    <row r="1144" spans="4:6" s="2" customFormat="1" x14ac:dyDescent="0.25">
      <c r="D1144" s="198"/>
      <c r="F1144" s="198"/>
    </row>
    <row r="1145" spans="4:6" s="2" customFormat="1" x14ac:dyDescent="0.25">
      <c r="D1145" s="198"/>
      <c r="F1145" s="198"/>
    </row>
    <row r="1146" spans="4:6" s="2" customFormat="1" x14ac:dyDescent="0.25">
      <c r="D1146" s="198"/>
      <c r="F1146" s="198"/>
    </row>
    <row r="1147" spans="4:6" s="2" customFormat="1" x14ac:dyDescent="0.25">
      <c r="D1147" s="198"/>
      <c r="F1147" s="198"/>
    </row>
    <row r="1148" spans="4:6" s="2" customFormat="1" x14ac:dyDescent="0.25">
      <c r="D1148" s="198"/>
      <c r="F1148" s="198"/>
    </row>
    <row r="1149" spans="4:6" s="2" customFormat="1" x14ac:dyDescent="0.25">
      <c r="D1149" s="198"/>
      <c r="F1149" s="198"/>
    </row>
    <row r="1150" spans="4:6" s="2" customFormat="1" x14ac:dyDescent="0.25">
      <c r="D1150" s="198"/>
      <c r="F1150" s="198"/>
    </row>
    <row r="1151" spans="4:6" s="2" customFormat="1" x14ac:dyDescent="0.25">
      <c r="D1151" s="198"/>
      <c r="F1151" s="198"/>
    </row>
    <row r="1152" spans="4:6" s="2" customFormat="1" x14ac:dyDescent="0.25">
      <c r="D1152" s="198"/>
      <c r="F1152" s="198"/>
    </row>
    <row r="1153" spans="4:6" s="2" customFormat="1" x14ac:dyDescent="0.25">
      <c r="D1153" s="198"/>
      <c r="F1153" s="198"/>
    </row>
    <row r="1154" spans="4:6" s="2" customFormat="1" x14ac:dyDescent="0.25">
      <c r="D1154" s="198"/>
      <c r="F1154" s="198"/>
    </row>
    <row r="1155" spans="4:6" s="2" customFormat="1" x14ac:dyDescent="0.25">
      <c r="D1155" s="198"/>
      <c r="F1155" s="198"/>
    </row>
    <row r="1156" spans="4:6" s="2" customFormat="1" x14ac:dyDescent="0.25">
      <c r="D1156" s="198"/>
      <c r="F1156" s="198"/>
    </row>
    <row r="1157" spans="4:6" s="2" customFormat="1" x14ac:dyDescent="0.25">
      <c r="D1157" s="198"/>
      <c r="F1157" s="198"/>
    </row>
    <row r="1158" spans="4:6" s="2" customFormat="1" x14ac:dyDescent="0.25">
      <c r="D1158" s="198"/>
      <c r="F1158" s="198"/>
    </row>
    <row r="1159" spans="4:6" s="2" customFormat="1" x14ac:dyDescent="0.25">
      <c r="D1159" s="198"/>
      <c r="F1159" s="198"/>
    </row>
    <row r="1160" spans="4:6" s="2" customFormat="1" x14ac:dyDescent="0.25">
      <c r="D1160" s="198"/>
      <c r="F1160" s="198"/>
    </row>
    <row r="1161" spans="4:6" s="2" customFormat="1" x14ac:dyDescent="0.25">
      <c r="D1161" s="198"/>
      <c r="F1161" s="198"/>
    </row>
    <row r="1162" spans="4:6" s="2" customFormat="1" x14ac:dyDescent="0.25">
      <c r="D1162" s="198"/>
      <c r="F1162" s="198"/>
    </row>
    <row r="1163" spans="4:6" s="2" customFormat="1" x14ac:dyDescent="0.25">
      <c r="D1163" s="198"/>
      <c r="F1163" s="198"/>
    </row>
    <row r="1164" spans="4:6" s="2" customFormat="1" x14ac:dyDescent="0.25">
      <c r="D1164" s="198"/>
      <c r="F1164" s="198"/>
    </row>
    <row r="1165" spans="4:6" s="2" customFormat="1" x14ac:dyDescent="0.25">
      <c r="D1165" s="198"/>
      <c r="F1165" s="198"/>
    </row>
    <row r="1166" spans="4:6" s="2" customFormat="1" x14ac:dyDescent="0.25">
      <c r="D1166" s="198"/>
      <c r="F1166" s="198"/>
    </row>
    <row r="1167" spans="4:6" s="2" customFormat="1" x14ac:dyDescent="0.25">
      <c r="D1167" s="198"/>
      <c r="F1167" s="198"/>
    </row>
    <row r="1168" spans="4:6" s="2" customFormat="1" x14ac:dyDescent="0.25">
      <c r="D1168" s="198"/>
      <c r="F1168" s="198"/>
    </row>
    <row r="1169" spans="4:6" s="2" customFormat="1" x14ac:dyDescent="0.25">
      <c r="D1169" s="198"/>
      <c r="F1169" s="198"/>
    </row>
    <row r="1170" spans="4:6" s="2" customFormat="1" x14ac:dyDescent="0.25">
      <c r="D1170" s="198"/>
      <c r="F1170" s="198"/>
    </row>
    <row r="1171" spans="4:6" s="2" customFormat="1" x14ac:dyDescent="0.25">
      <c r="D1171" s="198"/>
      <c r="F1171" s="198"/>
    </row>
    <row r="1172" spans="4:6" s="2" customFormat="1" x14ac:dyDescent="0.25">
      <c r="D1172" s="198"/>
      <c r="F1172" s="198"/>
    </row>
    <row r="1173" spans="4:6" s="2" customFormat="1" x14ac:dyDescent="0.25">
      <c r="D1173" s="198"/>
      <c r="F1173" s="198"/>
    </row>
    <row r="1174" spans="4:6" s="2" customFormat="1" x14ac:dyDescent="0.25">
      <c r="D1174" s="198"/>
      <c r="F1174" s="198"/>
    </row>
    <row r="1175" spans="4:6" s="2" customFormat="1" x14ac:dyDescent="0.25">
      <c r="D1175" s="198"/>
      <c r="F1175" s="198"/>
    </row>
    <row r="1176" spans="4:6" s="2" customFormat="1" x14ac:dyDescent="0.25">
      <c r="D1176" s="198"/>
      <c r="F1176" s="198"/>
    </row>
    <row r="1177" spans="4:6" s="2" customFormat="1" x14ac:dyDescent="0.25">
      <c r="D1177" s="198"/>
      <c r="F1177" s="198"/>
    </row>
    <row r="1178" spans="4:6" s="2" customFormat="1" x14ac:dyDescent="0.25">
      <c r="D1178" s="198"/>
      <c r="F1178" s="198"/>
    </row>
    <row r="1179" spans="4:6" s="2" customFormat="1" x14ac:dyDescent="0.25">
      <c r="D1179" s="198"/>
      <c r="F1179" s="198"/>
    </row>
    <row r="1180" spans="4:6" s="2" customFormat="1" x14ac:dyDescent="0.25">
      <c r="D1180" s="198"/>
      <c r="F1180" s="198"/>
    </row>
    <row r="1181" spans="4:6" s="2" customFormat="1" x14ac:dyDescent="0.25">
      <c r="D1181" s="198"/>
      <c r="F1181" s="198"/>
    </row>
    <row r="1182" spans="4:6" s="2" customFormat="1" x14ac:dyDescent="0.25">
      <c r="D1182" s="198"/>
      <c r="F1182" s="198"/>
    </row>
    <row r="1183" spans="4:6" s="2" customFormat="1" x14ac:dyDescent="0.25">
      <c r="D1183" s="198"/>
      <c r="F1183" s="198"/>
    </row>
    <row r="1184" spans="4:6" s="2" customFormat="1" x14ac:dyDescent="0.25">
      <c r="D1184" s="198"/>
      <c r="F1184" s="198"/>
    </row>
    <row r="1185" spans="4:6" s="2" customFormat="1" x14ac:dyDescent="0.25">
      <c r="D1185" s="198"/>
      <c r="F1185" s="198"/>
    </row>
    <row r="1186" spans="4:6" s="2" customFormat="1" x14ac:dyDescent="0.25">
      <c r="D1186" s="198"/>
      <c r="F1186" s="198"/>
    </row>
    <row r="1187" spans="4:6" s="2" customFormat="1" x14ac:dyDescent="0.25">
      <c r="D1187" s="198"/>
      <c r="F1187" s="198"/>
    </row>
    <row r="1188" spans="4:6" s="2" customFormat="1" x14ac:dyDescent="0.25">
      <c r="D1188" s="198"/>
      <c r="F1188" s="198"/>
    </row>
    <row r="1189" spans="4:6" s="2" customFormat="1" x14ac:dyDescent="0.25">
      <c r="D1189" s="198"/>
      <c r="F1189" s="198"/>
    </row>
    <row r="1190" spans="4:6" s="2" customFormat="1" x14ac:dyDescent="0.25">
      <c r="D1190" s="198"/>
      <c r="F1190" s="198"/>
    </row>
    <row r="1191" spans="4:6" s="2" customFormat="1" x14ac:dyDescent="0.25">
      <c r="D1191" s="198"/>
      <c r="F1191" s="198"/>
    </row>
    <row r="1192" spans="4:6" s="2" customFormat="1" x14ac:dyDescent="0.25">
      <c r="D1192" s="198"/>
      <c r="F1192" s="198"/>
    </row>
    <row r="1193" spans="4:6" s="2" customFormat="1" x14ac:dyDescent="0.25">
      <c r="D1193" s="198"/>
      <c r="F1193" s="198"/>
    </row>
    <row r="1194" spans="4:6" s="2" customFormat="1" x14ac:dyDescent="0.25">
      <c r="D1194" s="198"/>
      <c r="F1194" s="198"/>
    </row>
    <row r="1195" spans="4:6" s="2" customFormat="1" x14ac:dyDescent="0.25">
      <c r="D1195" s="198"/>
      <c r="F1195" s="198"/>
    </row>
    <row r="1196" spans="4:6" s="2" customFormat="1" x14ac:dyDescent="0.25">
      <c r="D1196" s="198"/>
      <c r="F1196" s="198"/>
    </row>
    <row r="1197" spans="4:6" s="2" customFormat="1" x14ac:dyDescent="0.25">
      <c r="D1197" s="198"/>
      <c r="F1197" s="198"/>
    </row>
    <row r="1198" spans="4:6" s="2" customFormat="1" x14ac:dyDescent="0.25">
      <c r="D1198" s="198"/>
      <c r="F1198" s="198"/>
    </row>
    <row r="1199" spans="4:6" s="2" customFormat="1" x14ac:dyDescent="0.25">
      <c r="D1199" s="198"/>
      <c r="F1199" s="198"/>
    </row>
    <row r="1200" spans="4:6" s="2" customFormat="1" x14ac:dyDescent="0.25">
      <c r="D1200" s="198"/>
      <c r="F1200" s="198"/>
    </row>
    <row r="1201" spans="4:6" s="2" customFormat="1" x14ac:dyDescent="0.25">
      <c r="D1201" s="198"/>
      <c r="F1201" s="198"/>
    </row>
    <row r="1202" spans="4:6" s="2" customFormat="1" x14ac:dyDescent="0.25">
      <c r="D1202" s="198"/>
      <c r="F1202" s="198"/>
    </row>
    <row r="1203" spans="4:6" s="2" customFormat="1" x14ac:dyDescent="0.25">
      <c r="D1203" s="198"/>
      <c r="F1203" s="198"/>
    </row>
    <row r="1204" spans="4:6" s="2" customFormat="1" x14ac:dyDescent="0.25">
      <c r="D1204" s="198"/>
      <c r="F1204" s="198"/>
    </row>
    <row r="1205" spans="4:6" s="2" customFormat="1" x14ac:dyDescent="0.25">
      <c r="D1205" s="198"/>
      <c r="F1205" s="198"/>
    </row>
    <row r="1206" spans="4:6" s="2" customFormat="1" x14ac:dyDescent="0.25">
      <c r="D1206" s="198"/>
      <c r="F1206" s="198"/>
    </row>
    <row r="1207" spans="4:6" s="2" customFormat="1" x14ac:dyDescent="0.25">
      <c r="D1207" s="198"/>
      <c r="F1207" s="198"/>
    </row>
    <row r="1208" spans="4:6" s="2" customFormat="1" x14ac:dyDescent="0.25">
      <c r="D1208" s="198"/>
      <c r="F1208" s="198"/>
    </row>
    <row r="1209" spans="4:6" s="2" customFormat="1" x14ac:dyDescent="0.25">
      <c r="D1209" s="198"/>
      <c r="F1209" s="198"/>
    </row>
    <row r="1210" spans="4:6" s="2" customFormat="1" x14ac:dyDescent="0.25">
      <c r="D1210" s="198"/>
      <c r="F1210" s="198"/>
    </row>
    <row r="1211" spans="4:6" s="2" customFormat="1" x14ac:dyDescent="0.25">
      <c r="D1211" s="198"/>
      <c r="F1211" s="198"/>
    </row>
    <row r="1212" spans="4:6" s="2" customFormat="1" x14ac:dyDescent="0.25">
      <c r="D1212" s="198"/>
      <c r="F1212" s="198"/>
    </row>
    <row r="1213" spans="4:6" s="2" customFormat="1" x14ac:dyDescent="0.25">
      <c r="D1213" s="198"/>
      <c r="F1213" s="198"/>
    </row>
    <row r="1214" spans="4:6" s="2" customFormat="1" x14ac:dyDescent="0.25">
      <c r="D1214" s="198"/>
      <c r="F1214" s="198"/>
    </row>
    <row r="1215" spans="4:6" s="2" customFormat="1" x14ac:dyDescent="0.25">
      <c r="D1215" s="198"/>
      <c r="F1215" s="198"/>
    </row>
    <row r="1216" spans="4:6" s="2" customFormat="1" x14ac:dyDescent="0.25">
      <c r="D1216" s="198"/>
      <c r="F1216" s="198"/>
    </row>
    <row r="1217" spans="4:6" s="2" customFormat="1" x14ac:dyDescent="0.25">
      <c r="D1217" s="198"/>
      <c r="F1217" s="198"/>
    </row>
    <row r="1218" spans="4:6" s="2" customFormat="1" x14ac:dyDescent="0.25">
      <c r="D1218" s="198"/>
      <c r="F1218" s="198"/>
    </row>
    <row r="1219" spans="4:6" s="2" customFormat="1" x14ac:dyDescent="0.25">
      <c r="D1219" s="198"/>
      <c r="F1219" s="198"/>
    </row>
    <row r="1220" spans="4:6" s="2" customFormat="1" x14ac:dyDescent="0.25">
      <c r="D1220" s="198"/>
      <c r="F1220" s="198"/>
    </row>
    <row r="1221" spans="4:6" s="2" customFormat="1" x14ac:dyDescent="0.25">
      <c r="D1221" s="198"/>
      <c r="F1221" s="198"/>
    </row>
    <row r="1222" spans="4:6" s="2" customFormat="1" x14ac:dyDescent="0.25">
      <c r="D1222" s="198"/>
      <c r="F1222" s="198"/>
    </row>
    <row r="1223" spans="4:6" s="2" customFormat="1" x14ac:dyDescent="0.25">
      <c r="D1223" s="198"/>
      <c r="F1223" s="198"/>
    </row>
    <row r="1224" spans="4:6" s="2" customFormat="1" x14ac:dyDescent="0.25">
      <c r="D1224" s="198"/>
      <c r="F1224" s="198"/>
    </row>
    <row r="1225" spans="4:6" s="2" customFormat="1" x14ac:dyDescent="0.25">
      <c r="D1225" s="198"/>
      <c r="F1225" s="198"/>
    </row>
    <row r="1226" spans="4:6" s="2" customFormat="1" x14ac:dyDescent="0.25">
      <c r="D1226" s="198"/>
      <c r="F1226" s="198"/>
    </row>
    <row r="1227" spans="4:6" s="2" customFormat="1" x14ac:dyDescent="0.25">
      <c r="D1227" s="198"/>
      <c r="F1227" s="198"/>
    </row>
    <row r="1228" spans="4:6" s="2" customFormat="1" x14ac:dyDescent="0.25">
      <c r="D1228" s="198"/>
      <c r="F1228" s="198"/>
    </row>
    <row r="1229" spans="4:6" s="2" customFormat="1" x14ac:dyDescent="0.25">
      <c r="D1229" s="198"/>
      <c r="F1229" s="198"/>
    </row>
    <row r="1230" spans="4:6" s="2" customFormat="1" x14ac:dyDescent="0.25">
      <c r="D1230" s="198"/>
      <c r="F1230" s="198"/>
    </row>
    <row r="1231" spans="4:6" s="2" customFormat="1" x14ac:dyDescent="0.25">
      <c r="D1231" s="198"/>
      <c r="F1231" s="198"/>
    </row>
    <row r="1232" spans="4:6" s="2" customFormat="1" x14ac:dyDescent="0.25">
      <c r="D1232" s="198"/>
      <c r="F1232" s="198"/>
    </row>
    <row r="1233" spans="4:6" s="2" customFormat="1" x14ac:dyDescent="0.25">
      <c r="D1233" s="198"/>
      <c r="F1233" s="198"/>
    </row>
    <row r="1234" spans="4:6" s="2" customFormat="1" x14ac:dyDescent="0.25">
      <c r="D1234" s="198"/>
      <c r="F1234" s="198"/>
    </row>
    <row r="1235" spans="4:6" s="2" customFormat="1" x14ac:dyDescent="0.25">
      <c r="D1235" s="198"/>
      <c r="F1235" s="198"/>
    </row>
    <row r="1236" spans="4:6" s="2" customFormat="1" x14ac:dyDescent="0.25">
      <c r="D1236" s="198"/>
      <c r="F1236" s="198"/>
    </row>
    <row r="1237" spans="4:6" s="2" customFormat="1" x14ac:dyDescent="0.25">
      <c r="D1237" s="198"/>
      <c r="F1237" s="198"/>
    </row>
    <row r="1238" spans="4:6" s="2" customFormat="1" x14ac:dyDescent="0.25">
      <c r="D1238" s="198"/>
      <c r="F1238" s="198"/>
    </row>
    <row r="1239" spans="4:6" s="2" customFormat="1" x14ac:dyDescent="0.25">
      <c r="D1239" s="198"/>
      <c r="F1239" s="198"/>
    </row>
    <row r="1240" spans="4:6" s="2" customFormat="1" x14ac:dyDescent="0.25">
      <c r="D1240" s="198"/>
      <c r="F1240" s="198"/>
    </row>
    <row r="1241" spans="4:6" s="2" customFormat="1" x14ac:dyDescent="0.25">
      <c r="D1241" s="198"/>
      <c r="F1241" s="198"/>
    </row>
    <row r="1242" spans="4:6" s="2" customFormat="1" x14ac:dyDescent="0.25">
      <c r="D1242" s="198"/>
      <c r="F1242" s="198"/>
    </row>
    <row r="1243" spans="4:6" s="2" customFormat="1" x14ac:dyDescent="0.25">
      <c r="D1243" s="198"/>
      <c r="F1243" s="198"/>
    </row>
    <row r="1244" spans="4:6" s="2" customFormat="1" x14ac:dyDescent="0.25">
      <c r="D1244" s="198"/>
      <c r="F1244" s="198"/>
    </row>
    <row r="1245" spans="4:6" s="2" customFormat="1" x14ac:dyDescent="0.25">
      <c r="D1245" s="198"/>
      <c r="F1245" s="198"/>
    </row>
    <row r="1246" spans="4:6" s="2" customFormat="1" x14ac:dyDescent="0.25">
      <c r="D1246" s="198"/>
      <c r="F1246" s="198"/>
    </row>
    <row r="1247" spans="4:6" s="2" customFormat="1" x14ac:dyDescent="0.25">
      <c r="D1247" s="198"/>
      <c r="F1247" s="198"/>
    </row>
    <row r="1248" spans="4:6" s="2" customFormat="1" x14ac:dyDescent="0.25">
      <c r="D1248" s="198"/>
      <c r="F1248" s="198"/>
    </row>
    <row r="1249" spans="4:6" s="2" customFormat="1" x14ac:dyDescent="0.25">
      <c r="D1249" s="198"/>
      <c r="F1249" s="198"/>
    </row>
    <row r="1250" spans="4:6" s="2" customFormat="1" x14ac:dyDescent="0.25">
      <c r="D1250" s="198"/>
      <c r="F1250" s="198"/>
    </row>
    <row r="1251" spans="4:6" s="2" customFormat="1" x14ac:dyDescent="0.25">
      <c r="D1251" s="198"/>
      <c r="F1251" s="198"/>
    </row>
    <row r="1252" spans="4:6" s="2" customFormat="1" x14ac:dyDescent="0.25">
      <c r="D1252" s="198"/>
      <c r="F1252" s="198"/>
    </row>
    <row r="1253" spans="4:6" s="2" customFormat="1" x14ac:dyDescent="0.25">
      <c r="D1253" s="198"/>
      <c r="F1253" s="198"/>
    </row>
    <row r="1254" spans="4:6" s="2" customFormat="1" x14ac:dyDescent="0.25">
      <c r="D1254" s="198"/>
      <c r="F1254" s="198"/>
    </row>
    <row r="1255" spans="4:6" s="2" customFormat="1" x14ac:dyDescent="0.25">
      <c r="D1255" s="198"/>
      <c r="F1255" s="198"/>
    </row>
    <row r="1256" spans="4:6" s="2" customFormat="1" x14ac:dyDescent="0.25">
      <c r="D1256" s="198"/>
      <c r="F1256" s="198"/>
    </row>
    <row r="1257" spans="4:6" s="2" customFormat="1" x14ac:dyDescent="0.25">
      <c r="D1257" s="198"/>
      <c r="F1257" s="198"/>
    </row>
    <row r="1258" spans="4:6" s="2" customFormat="1" x14ac:dyDescent="0.25">
      <c r="D1258" s="198"/>
      <c r="F1258" s="198"/>
    </row>
    <row r="1259" spans="4:6" s="2" customFormat="1" x14ac:dyDescent="0.25">
      <c r="D1259" s="198"/>
      <c r="F1259" s="198"/>
    </row>
    <row r="1260" spans="4:6" s="2" customFormat="1" x14ac:dyDescent="0.25">
      <c r="D1260" s="198"/>
      <c r="F1260" s="198"/>
    </row>
    <row r="1261" spans="4:6" s="2" customFormat="1" x14ac:dyDescent="0.25">
      <c r="D1261" s="198"/>
      <c r="F1261" s="198"/>
    </row>
    <row r="1262" spans="4:6" s="2" customFormat="1" x14ac:dyDescent="0.25">
      <c r="D1262" s="198"/>
      <c r="F1262" s="198"/>
    </row>
    <row r="1263" spans="4:6" s="2" customFormat="1" x14ac:dyDescent="0.25">
      <c r="D1263" s="198"/>
      <c r="F1263" s="198"/>
    </row>
    <row r="1264" spans="4:6" s="2" customFormat="1" x14ac:dyDescent="0.25">
      <c r="D1264" s="198"/>
      <c r="F1264" s="198"/>
    </row>
    <row r="1265" spans="4:6" s="2" customFormat="1" x14ac:dyDescent="0.25">
      <c r="D1265" s="198"/>
      <c r="F1265" s="198"/>
    </row>
    <row r="1266" spans="4:6" s="2" customFormat="1" x14ac:dyDescent="0.25">
      <c r="D1266" s="198"/>
      <c r="F1266" s="198"/>
    </row>
    <row r="1267" spans="4:6" s="2" customFormat="1" x14ac:dyDescent="0.25">
      <c r="D1267" s="198"/>
      <c r="F1267" s="198"/>
    </row>
    <row r="1268" spans="4:6" s="2" customFormat="1" x14ac:dyDescent="0.25">
      <c r="D1268" s="198"/>
      <c r="F1268" s="198"/>
    </row>
    <row r="1269" spans="4:6" s="2" customFormat="1" x14ac:dyDescent="0.25">
      <c r="D1269" s="198"/>
      <c r="F1269" s="198"/>
    </row>
    <row r="1270" spans="4:6" s="2" customFormat="1" x14ac:dyDescent="0.25">
      <c r="D1270" s="198"/>
      <c r="F1270" s="198"/>
    </row>
    <row r="1271" spans="4:6" s="2" customFormat="1" x14ac:dyDescent="0.25">
      <c r="D1271" s="198"/>
      <c r="F1271" s="198"/>
    </row>
    <row r="1272" spans="4:6" s="2" customFormat="1" x14ac:dyDescent="0.25">
      <c r="D1272" s="198"/>
      <c r="F1272" s="198"/>
    </row>
    <row r="1273" spans="4:6" s="2" customFormat="1" x14ac:dyDescent="0.25">
      <c r="D1273" s="198"/>
      <c r="F1273" s="198"/>
    </row>
    <row r="1274" spans="4:6" s="2" customFormat="1" x14ac:dyDescent="0.25">
      <c r="D1274" s="198"/>
      <c r="F1274" s="198"/>
    </row>
    <row r="1275" spans="4:6" s="2" customFormat="1" x14ac:dyDescent="0.25">
      <c r="D1275" s="198"/>
      <c r="F1275" s="198"/>
    </row>
    <row r="1276" spans="4:6" s="2" customFormat="1" x14ac:dyDescent="0.25">
      <c r="D1276" s="198"/>
      <c r="F1276" s="198"/>
    </row>
    <row r="1277" spans="4:6" s="2" customFormat="1" x14ac:dyDescent="0.25">
      <c r="D1277" s="198"/>
      <c r="F1277" s="198"/>
    </row>
    <row r="1278" spans="4:6" s="2" customFormat="1" x14ac:dyDescent="0.25">
      <c r="D1278" s="198"/>
      <c r="F1278" s="198"/>
    </row>
    <row r="1279" spans="4:6" s="2" customFormat="1" x14ac:dyDescent="0.25">
      <c r="D1279" s="198"/>
      <c r="F1279" s="198"/>
    </row>
    <row r="1280" spans="4:6" s="2" customFormat="1" x14ac:dyDescent="0.25">
      <c r="D1280" s="198"/>
      <c r="F1280" s="198"/>
    </row>
    <row r="1281" spans="4:6" s="2" customFormat="1" x14ac:dyDescent="0.25">
      <c r="D1281" s="198"/>
      <c r="F1281" s="198"/>
    </row>
    <row r="1282" spans="4:6" s="2" customFormat="1" x14ac:dyDescent="0.25">
      <c r="D1282" s="198"/>
      <c r="F1282" s="198"/>
    </row>
    <row r="1283" spans="4:6" s="2" customFormat="1" x14ac:dyDescent="0.25">
      <c r="D1283" s="198"/>
      <c r="F1283" s="198"/>
    </row>
    <row r="1284" spans="4:6" s="2" customFormat="1" x14ac:dyDescent="0.25">
      <c r="D1284" s="198"/>
      <c r="F1284" s="198"/>
    </row>
    <row r="1285" spans="4:6" s="2" customFormat="1" x14ac:dyDescent="0.25">
      <c r="D1285" s="198"/>
      <c r="F1285" s="198"/>
    </row>
    <row r="1286" spans="4:6" s="2" customFormat="1" x14ac:dyDescent="0.25">
      <c r="D1286" s="198"/>
      <c r="F1286" s="198"/>
    </row>
    <row r="1287" spans="4:6" s="2" customFormat="1" x14ac:dyDescent="0.25">
      <c r="D1287" s="198"/>
      <c r="F1287" s="198"/>
    </row>
    <row r="1288" spans="4:6" s="2" customFormat="1" x14ac:dyDescent="0.25">
      <c r="D1288" s="198"/>
      <c r="F1288" s="198"/>
    </row>
    <row r="1289" spans="4:6" s="2" customFormat="1" x14ac:dyDescent="0.25">
      <c r="D1289" s="198"/>
      <c r="F1289" s="198"/>
    </row>
    <row r="1290" spans="4:6" s="2" customFormat="1" x14ac:dyDescent="0.25">
      <c r="D1290" s="198"/>
      <c r="F1290" s="198"/>
    </row>
    <row r="1291" spans="4:6" s="2" customFormat="1" x14ac:dyDescent="0.25">
      <c r="D1291" s="198"/>
      <c r="F1291" s="198"/>
    </row>
    <row r="1292" spans="4:6" s="2" customFormat="1" x14ac:dyDescent="0.25">
      <c r="D1292" s="198"/>
      <c r="F1292" s="198"/>
    </row>
    <row r="1293" spans="4:6" s="2" customFormat="1" x14ac:dyDescent="0.25">
      <c r="D1293" s="198"/>
      <c r="F1293" s="198"/>
    </row>
    <row r="1294" spans="4:6" s="2" customFormat="1" x14ac:dyDescent="0.25">
      <c r="D1294" s="198"/>
      <c r="F1294" s="198"/>
    </row>
    <row r="1295" spans="4:6" s="2" customFormat="1" x14ac:dyDescent="0.25">
      <c r="D1295" s="198"/>
      <c r="F1295" s="198"/>
    </row>
    <row r="1296" spans="4:6" s="2" customFormat="1" x14ac:dyDescent="0.25">
      <c r="D1296" s="198"/>
      <c r="F1296" s="198"/>
    </row>
    <row r="1297" spans="4:6" s="2" customFormat="1" x14ac:dyDescent="0.25">
      <c r="D1297" s="198"/>
      <c r="F1297" s="198"/>
    </row>
    <row r="1298" spans="4:6" s="2" customFormat="1" x14ac:dyDescent="0.25">
      <c r="D1298" s="198"/>
      <c r="F1298" s="198"/>
    </row>
    <row r="1299" spans="4:6" s="2" customFormat="1" x14ac:dyDescent="0.25">
      <c r="D1299" s="198"/>
      <c r="F1299" s="198"/>
    </row>
    <row r="1300" spans="4:6" s="2" customFormat="1" x14ac:dyDescent="0.25">
      <c r="D1300" s="198"/>
      <c r="F1300" s="198"/>
    </row>
    <row r="1301" spans="4:6" s="2" customFormat="1" x14ac:dyDescent="0.25">
      <c r="D1301" s="198"/>
      <c r="F1301" s="198"/>
    </row>
    <row r="1302" spans="4:6" s="2" customFormat="1" x14ac:dyDescent="0.25">
      <c r="D1302" s="198"/>
      <c r="F1302" s="198"/>
    </row>
    <row r="1303" spans="4:6" s="2" customFormat="1" x14ac:dyDescent="0.25">
      <c r="D1303" s="198"/>
      <c r="F1303" s="198"/>
    </row>
    <row r="1304" spans="4:6" s="2" customFormat="1" x14ac:dyDescent="0.25">
      <c r="D1304" s="198"/>
      <c r="F1304" s="198"/>
    </row>
    <row r="1305" spans="4:6" s="2" customFormat="1" x14ac:dyDescent="0.25">
      <c r="D1305" s="198"/>
      <c r="F1305" s="198"/>
    </row>
    <row r="1306" spans="4:6" s="2" customFormat="1" x14ac:dyDescent="0.25">
      <c r="D1306" s="198"/>
      <c r="F1306" s="198"/>
    </row>
    <row r="1307" spans="4:6" s="2" customFormat="1" x14ac:dyDescent="0.25">
      <c r="D1307" s="198"/>
      <c r="F1307" s="198"/>
    </row>
    <row r="1308" spans="4:6" s="2" customFormat="1" x14ac:dyDescent="0.25">
      <c r="D1308" s="198"/>
      <c r="F1308" s="198"/>
    </row>
    <row r="1309" spans="4:6" s="2" customFormat="1" x14ac:dyDescent="0.25">
      <c r="D1309" s="198"/>
      <c r="F1309" s="198"/>
    </row>
    <row r="1310" spans="4:6" s="2" customFormat="1" x14ac:dyDescent="0.25">
      <c r="D1310" s="198"/>
      <c r="F1310" s="198"/>
    </row>
    <row r="1311" spans="4:6" s="2" customFormat="1" x14ac:dyDescent="0.25">
      <c r="D1311" s="198"/>
      <c r="F1311" s="198"/>
    </row>
    <row r="1312" spans="4:6" s="2" customFormat="1" x14ac:dyDescent="0.25">
      <c r="D1312" s="198"/>
      <c r="F1312" s="198"/>
    </row>
    <row r="1313" spans="4:6" s="2" customFormat="1" x14ac:dyDescent="0.25">
      <c r="D1313" s="198"/>
      <c r="F1313" s="198"/>
    </row>
    <row r="1314" spans="4:6" s="2" customFormat="1" x14ac:dyDescent="0.25">
      <c r="D1314" s="198"/>
      <c r="F1314" s="198"/>
    </row>
    <row r="1315" spans="4:6" s="2" customFormat="1" x14ac:dyDescent="0.25">
      <c r="D1315" s="198"/>
      <c r="F1315" s="198"/>
    </row>
    <row r="1316" spans="4:6" s="2" customFormat="1" x14ac:dyDescent="0.25">
      <c r="D1316" s="198"/>
      <c r="F1316" s="198"/>
    </row>
    <row r="1317" spans="4:6" s="2" customFormat="1" x14ac:dyDescent="0.25">
      <c r="D1317" s="198"/>
      <c r="F1317" s="198"/>
    </row>
    <row r="1318" spans="4:6" s="2" customFormat="1" x14ac:dyDescent="0.25">
      <c r="D1318" s="198"/>
      <c r="F1318" s="198"/>
    </row>
    <row r="1319" spans="4:6" s="2" customFormat="1" x14ac:dyDescent="0.25">
      <c r="D1319" s="198"/>
      <c r="F1319" s="198"/>
    </row>
    <row r="1320" spans="4:6" s="2" customFormat="1" x14ac:dyDescent="0.25">
      <c r="D1320" s="198"/>
      <c r="F1320" s="198"/>
    </row>
    <row r="1321" spans="4:6" s="2" customFormat="1" x14ac:dyDescent="0.25">
      <c r="D1321" s="198"/>
      <c r="F1321" s="198"/>
    </row>
    <row r="1322" spans="4:6" s="2" customFormat="1" x14ac:dyDescent="0.25">
      <c r="D1322" s="198"/>
      <c r="F1322" s="198"/>
    </row>
    <row r="1323" spans="4:6" s="2" customFormat="1" x14ac:dyDescent="0.25">
      <c r="D1323" s="198"/>
      <c r="F1323" s="198"/>
    </row>
    <row r="1324" spans="4:6" s="2" customFormat="1" x14ac:dyDescent="0.25">
      <c r="D1324" s="198"/>
      <c r="F1324" s="198"/>
    </row>
    <row r="1325" spans="4:6" s="2" customFormat="1" x14ac:dyDescent="0.25">
      <c r="D1325" s="198"/>
      <c r="F1325" s="198"/>
    </row>
    <row r="1326" spans="4:6" s="2" customFormat="1" x14ac:dyDescent="0.25">
      <c r="D1326" s="198"/>
      <c r="F1326" s="198"/>
    </row>
    <row r="1327" spans="4:6" s="2" customFormat="1" x14ac:dyDescent="0.25">
      <c r="D1327" s="198"/>
      <c r="F1327" s="198"/>
    </row>
    <row r="1328" spans="4:6" s="2" customFormat="1" x14ac:dyDescent="0.25">
      <c r="D1328" s="198"/>
      <c r="F1328" s="198"/>
    </row>
    <row r="1329" spans="4:6" s="2" customFormat="1" x14ac:dyDescent="0.25">
      <c r="D1329" s="198"/>
      <c r="F1329" s="198"/>
    </row>
    <row r="1330" spans="4:6" s="2" customFormat="1" x14ac:dyDescent="0.25">
      <c r="D1330" s="198"/>
      <c r="F1330" s="198"/>
    </row>
    <row r="1331" spans="4:6" s="2" customFormat="1" x14ac:dyDescent="0.25">
      <c r="D1331" s="198"/>
      <c r="F1331" s="198"/>
    </row>
    <row r="1332" spans="4:6" s="2" customFormat="1" x14ac:dyDescent="0.25">
      <c r="D1332" s="198"/>
      <c r="F1332" s="198"/>
    </row>
    <row r="1333" spans="4:6" s="2" customFormat="1" x14ac:dyDescent="0.25">
      <c r="D1333" s="198"/>
      <c r="F1333" s="198"/>
    </row>
    <row r="1334" spans="4:6" s="2" customFormat="1" x14ac:dyDescent="0.25">
      <c r="D1334" s="198"/>
      <c r="F1334" s="198"/>
    </row>
    <row r="1335" spans="4:6" s="2" customFormat="1" x14ac:dyDescent="0.25">
      <c r="D1335" s="198"/>
      <c r="F1335" s="198"/>
    </row>
    <row r="1336" spans="4:6" s="2" customFormat="1" x14ac:dyDescent="0.25">
      <c r="D1336" s="198"/>
      <c r="F1336" s="198"/>
    </row>
    <row r="1337" spans="4:6" s="2" customFormat="1" x14ac:dyDescent="0.25">
      <c r="D1337" s="198"/>
      <c r="F1337" s="198"/>
    </row>
    <row r="1338" spans="4:6" s="2" customFormat="1" x14ac:dyDescent="0.25">
      <c r="D1338" s="198"/>
      <c r="F1338" s="198"/>
    </row>
    <row r="1339" spans="4:6" s="2" customFormat="1" x14ac:dyDescent="0.25">
      <c r="D1339" s="198"/>
      <c r="F1339" s="198"/>
    </row>
    <row r="1340" spans="4:6" s="2" customFormat="1" x14ac:dyDescent="0.25">
      <c r="D1340" s="198"/>
      <c r="F1340" s="198"/>
    </row>
    <row r="1341" spans="4:6" s="2" customFormat="1" x14ac:dyDescent="0.25">
      <c r="D1341" s="198"/>
      <c r="F1341" s="198"/>
    </row>
    <row r="1342" spans="4:6" s="2" customFormat="1" x14ac:dyDescent="0.25">
      <c r="D1342" s="198"/>
      <c r="F1342" s="198"/>
    </row>
    <row r="1343" spans="4:6" s="2" customFormat="1" x14ac:dyDescent="0.25">
      <c r="D1343" s="198"/>
      <c r="F1343" s="198"/>
    </row>
    <row r="1344" spans="4:6" s="2" customFormat="1" x14ac:dyDescent="0.25">
      <c r="D1344" s="198"/>
      <c r="F1344" s="198"/>
    </row>
    <row r="1345" spans="4:6" s="2" customFormat="1" x14ac:dyDescent="0.25">
      <c r="D1345" s="198"/>
      <c r="F1345" s="198"/>
    </row>
    <row r="1346" spans="4:6" s="2" customFormat="1" x14ac:dyDescent="0.25">
      <c r="D1346" s="198"/>
      <c r="F1346" s="198"/>
    </row>
    <row r="1347" spans="4:6" s="2" customFormat="1" x14ac:dyDescent="0.25">
      <c r="D1347" s="198"/>
      <c r="F1347" s="198"/>
    </row>
    <row r="1348" spans="4:6" s="2" customFormat="1" x14ac:dyDescent="0.25">
      <c r="D1348" s="198"/>
      <c r="F1348" s="198"/>
    </row>
    <row r="1349" spans="4:6" s="2" customFormat="1" x14ac:dyDescent="0.25">
      <c r="D1349" s="198"/>
      <c r="F1349" s="198"/>
    </row>
    <row r="1350" spans="4:6" s="2" customFormat="1" x14ac:dyDescent="0.25">
      <c r="D1350" s="198"/>
      <c r="F1350" s="198"/>
    </row>
    <row r="1351" spans="4:6" s="2" customFormat="1" x14ac:dyDescent="0.25">
      <c r="D1351" s="198"/>
      <c r="F1351" s="198"/>
    </row>
    <row r="1352" spans="4:6" s="2" customFormat="1" x14ac:dyDescent="0.25">
      <c r="D1352" s="198"/>
      <c r="F1352" s="198"/>
    </row>
    <row r="1353" spans="4:6" s="2" customFormat="1" x14ac:dyDescent="0.25">
      <c r="D1353" s="198"/>
      <c r="F1353" s="198"/>
    </row>
    <row r="1354" spans="4:6" s="2" customFormat="1" x14ac:dyDescent="0.25">
      <c r="D1354" s="198"/>
      <c r="F1354" s="198"/>
    </row>
    <row r="1355" spans="4:6" s="2" customFormat="1" x14ac:dyDescent="0.25">
      <c r="D1355" s="198"/>
      <c r="F1355" s="198"/>
    </row>
    <row r="1356" spans="4:6" s="2" customFormat="1" x14ac:dyDescent="0.25">
      <c r="D1356" s="198"/>
      <c r="F1356" s="198"/>
    </row>
    <row r="1357" spans="4:6" s="2" customFormat="1" x14ac:dyDescent="0.25">
      <c r="D1357" s="198"/>
      <c r="F1357" s="198"/>
    </row>
    <row r="1358" spans="4:6" s="2" customFormat="1" x14ac:dyDescent="0.25">
      <c r="D1358" s="198"/>
      <c r="F1358" s="198"/>
    </row>
    <row r="1359" spans="4:6" s="2" customFormat="1" x14ac:dyDescent="0.25">
      <c r="D1359" s="198"/>
      <c r="F1359" s="198"/>
    </row>
    <row r="1360" spans="4:6" s="2" customFormat="1" x14ac:dyDescent="0.25">
      <c r="D1360" s="198"/>
      <c r="F1360" s="198"/>
    </row>
    <row r="1361" spans="4:6" s="2" customFormat="1" x14ac:dyDescent="0.25">
      <c r="D1361" s="198"/>
      <c r="F1361" s="198"/>
    </row>
    <row r="1362" spans="4:6" s="2" customFormat="1" x14ac:dyDescent="0.25">
      <c r="D1362" s="198"/>
      <c r="F1362" s="198"/>
    </row>
    <row r="1363" spans="4:6" s="2" customFormat="1" x14ac:dyDescent="0.25">
      <c r="D1363" s="198"/>
      <c r="F1363" s="198"/>
    </row>
    <row r="1364" spans="4:6" s="2" customFormat="1" x14ac:dyDescent="0.25">
      <c r="D1364" s="198"/>
      <c r="F1364" s="198"/>
    </row>
    <row r="1365" spans="4:6" s="2" customFormat="1" x14ac:dyDescent="0.25">
      <c r="D1365" s="198"/>
      <c r="F1365" s="198"/>
    </row>
    <row r="1366" spans="4:6" s="2" customFormat="1" x14ac:dyDescent="0.25">
      <c r="D1366" s="198"/>
      <c r="F1366" s="198"/>
    </row>
    <row r="1367" spans="4:6" s="2" customFormat="1" x14ac:dyDescent="0.25">
      <c r="D1367" s="198"/>
      <c r="F1367" s="198"/>
    </row>
    <row r="1368" spans="4:6" s="2" customFormat="1" x14ac:dyDescent="0.25">
      <c r="D1368" s="198"/>
      <c r="F1368" s="198"/>
    </row>
    <row r="1369" spans="4:6" s="2" customFormat="1" x14ac:dyDescent="0.25">
      <c r="D1369" s="198"/>
      <c r="F1369" s="198"/>
    </row>
    <row r="1370" spans="4:6" s="2" customFormat="1" x14ac:dyDescent="0.25">
      <c r="D1370" s="198"/>
      <c r="F1370" s="198"/>
    </row>
    <row r="1371" spans="4:6" s="2" customFormat="1" x14ac:dyDescent="0.25">
      <c r="D1371" s="198"/>
      <c r="F1371" s="198"/>
    </row>
    <row r="1372" spans="4:6" s="2" customFormat="1" x14ac:dyDescent="0.25">
      <c r="D1372" s="198"/>
      <c r="F1372" s="198"/>
    </row>
    <row r="1373" spans="4:6" s="2" customFormat="1" x14ac:dyDescent="0.25">
      <c r="D1373" s="198"/>
      <c r="F1373" s="198"/>
    </row>
    <row r="1374" spans="4:6" s="2" customFormat="1" x14ac:dyDescent="0.25">
      <c r="D1374" s="198"/>
      <c r="F1374" s="198"/>
    </row>
    <row r="1375" spans="4:6" s="2" customFormat="1" x14ac:dyDescent="0.25">
      <c r="D1375" s="198"/>
      <c r="F1375" s="198"/>
    </row>
    <row r="1376" spans="4:6" s="2" customFormat="1" x14ac:dyDescent="0.25">
      <c r="D1376" s="198"/>
      <c r="F1376" s="198"/>
    </row>
    <row r="1377" spans="4:6" s="2" customFormat="1" x14ac:dyDescent="0.25">
      <c r="D1377" s="198"/>
      <c r="F1377" s="198"/>
    </row>
    <row r="1378" spans="4:6" s="2" customFormat="1" x14ac:dyDescent="0.25">
      <c r="D1378" s="198"/>
      <c r="F1378" s="198"/>
    </row>
    <row r="1379" spans="4:6" s="2" customFormat="1" x14ac:dyDescent="0.25">
      <c r="D1379" s="198"/>
      <c r="F1379" s="198"/>
    </row>
    <row r="1380" spans="4:6" s="2" customFormat="1" x14ac:dyDescent="0.25">
      <c r="D1380" s="198"/>
      <c r="F1380" s="198"/>
    </row>
    <row r="1381" spans="4:6" s="2" customFormat="1" x14ac:dyDescent="0.25">
      <c r="D1381" s="198"/>
      <c r="F1381" s="198"/>
    </row>
    <row r="1382" spans="4:6" s="2" customFormat="1" x14ac:dyDescent="0.25">
      <c r="D1382" s="198"/>
      <c r="F1382" s="198"/>
    </row>
    <row r="1383" spans="4:6" s="2" customFormat="1" x14ac:dyDescent="0.25">
      <c r="D1383" s="198"/>
      <c r="F1383" s="198"/>
    </row>
    <row r="1384" spans="4:6" s="2" customFormat="1" x14ac:dyDescent="0.25">
      <c r="D1384" s="198"/>
      <c r="F1384" s="198"/>
    </row>
    <row r="1385" spans="4:6" s="2" customFormat="1" x14ac:dyDescent="0.25">
      <c r="D1385" s="198"/>
      <c r="F1385" s="198"/>
    </row>
    <row r="1386" spans="4:6" s="2" customFormat="1" x14ac:dyDescent="0.25">
      <c r="D1386" s="198"/>
      <c r="F1386" s="198"/>
    </row>
    <row r="1387" spans="4:6" s="2" customFormat="1" x14ac:dyDescent="0.25">
      <c r="D1387" s="198"/>
      <c r="F1387" s="198"/>
    </row>
    <row r="1388" spans="4:6" s="2" customFormat="1" x14ac:dyDescent="0.25">
      <c r="D1388" s="198"/>
      <c r="F1388" s="198"/>
    </row>
    <row r="1389" spans="4:6" s="2" customFormat="1" x14ac:dyDescent="0.25">
      <c r="D1389" s="198"/>
      <c r="F1389" s="198"/>
    </row>
    <row r="1390" spans="4:6" s="2" customFormat="1" x14ac:dyDescent="0.25">
      <c r="D1390" s="198"/>
      <c r="F1390" s="198"/>
    </row>
    <row r="1391" spans="4:6" s="2" customFormat="1" x14ac:dyDescent="0.25">
      <c r="D1391" s="198"/>
      <c r="F1391" s="198"/>
    </row>
    <row r="1392" spans="4:6" s="2" customFormat="1" x14ac:dyDescent="0.25">
      <c r="D1392" s="198"/>
      <c r="F1392" s="198"/>
    </row>
    <row r="1393" spans="4:6" s="2" customFormat="1" x14ac:dyDescent="0.25">
      <c r="D1393" s="198"/>
      <c r="F1393" s="198"/>
    </row>
    <row r="1394" spans="4:6" s="2" customFormat="1" x14ac:dyDescent="0.25">
      <c r="D1394" s="198"/>
      <c r="F1394" s="198"/>
    </row>
    <row r="1395" spans="4:6" s="2" customFormat="1" x14ac:dyDescent="0.25">
      <c r="D1395" s="198"/>
      <c r="F1395" s="198"/>
    </row>
    <row r="1396" spans="4:6" s="2" customFormat="1" x14ac:dyDescent="0.25">
      <c r="D1396" s="198"/>
      <c r="F1396" s="198"/>
    </row>
    <row r="1397" spans="4:6" s="2" customFormat="1" x14ac:dyDescent="0.25">
      <c r="D1397" s="198"/>
      <c r="F1397" s="198"/>
    </row>
    <row r="1398" spans="4:6" s="2" customFormat="1" x14ac:dyDescent="0.25">
      <c r="D1398" s="198"/>
      <c r="F1398" s="198"/>
    </row>
    <row r="1399" spans="4:6" s="2" customFormat="1" x14ac:dyDescent="0.25">
      <c r="D1399" s="198"/>
      <c r="F1399" s="198"/>
    </row>
    <row r="1400" spans="4:6" s="2" customFormat="1" x14ac:dyDescent="0.25">
      <c r="D1400" s="198"/>
      <c r="F1400" s="198"/>
    </row>
    <row r="1401" spans="4:6" s="2" customFormat="1" x14ac:dyDescent="0.25">
      <c r="D1401" s="198"/>
      <c r="F1401" s="198"/>
    </row>
    <row r="1402" spans="4:6" s="2" customFormat="1" x14ac:dyDescent="0.25">
      <c r="D1402" s="198"/>
      <c r="F1402" s="198"/>
    </row>
    <row r="1403" spans="4:6" s="2" customFormat="1" x14ac:dyDescent="0.25">
      <c r="D1403" s="198"/>
      <c r="F1403" s="198"/>
    </row>
    <row r="1404" spans="4:6" s="2" customFormat="1" x14ac:dyDescent="0.25">
      <c r="D1404" s="198"/>
      <c r="F1404" s="198"/>
    </row>
    <row r="1405" spans="4:6" s="2" customFormat="1" x14ac:dyDescent="0.25">
      <c r="D1405" s="198"/>
      <c r="F1405" s="198"/>
    </row>
    <row r="1406" spans="4:6" s="2" customFormat="1" x14ac:dyDescent="0.25">
      <c r="D1406" s="198"/>
      <c r="F1406" s="198"/>
    </row>
    <row r="1407" spans="4:6" s="2" customFormat="1" x14ac:dyDescent="0.25">
      <c r="D1407" s="198"/>
      <c r="F1407" s="198"/>
    </row>
    <row r="1408" spans="4:6" s="2" customFormat="1" x14ac:dyDescent="0.25">
      <c r="D1408" s="198"/>
      <c r="F1408" s="198"/>
    </row>
    <row r="1409" spans="4:6" s="2" customFormat="1" x14ac:dyDescent="0.25">
      <c r="D1409" s="198"/>
      <c r="F1409" s="198"/>
    </row>
    <row r="1410" spans="4:6" s="2" customFormat="1" x14ac:dyDescent="0.25">
      <c r="D1410" s="198"/>
      <c r="F1410" s="198"/>
    </row>
    <row r="1411" spans="4:6" s="2" customFormat="1" x14ac:dyDescent="0.25">
      <c r="D1411" s="198"/>
      <c r="F1411" s="198"/>
    </row>
    <row r="1412" spans="4:6" s="2" customFormat="1" x14ac:dyDescent="0.25">
      <c r="D1412" s="198"/>
      <c r="F1412" s="198"/>
    </row>
    <row r="1413" spans="4:6" s="2" customFormat="1" x14ac:dyDescent="0.25">
      <c r="D1413" s="198"/>
      <c r="F1413" s="198"/>
    </row>
    <row r="1414" spans="4:6" s="2" customFormat="1" x14ac:dyDescent="0.25">
      <c r="D1414" s="198"/>
      <c r="F1414" s="198"/>
    </row>
    <row r="1415" spans="4:6" s="2" customFormat="1" x14ac:dyDescent="0.25">
      <c r="D1415" s="198"/>
      <c r="F1415" s="198"/>
    </row>
    <row r="1416" spans="4:6" s="2" customFormat="1" x14ac:dyDescent="0.25">
      <c r="D1416" s="198"/>
      <c r="F1416" s="198"/>
    </row>
    <row r="1417" spans="4:6" s="2" customFormat="1" x14ac:dyDescent="0.25">
      <c r="D1417" s="198"/>
      <c r="F1417" s="198"/>
    </row>
    <row r="1418" spans="4:6" s="2" customFormat="1" x14ac:dyDescent="0.25">
      <c r="D1418" s="198"/>
      <c r="F1418" s="198"/>
    </row>
    <row r="1419" spans="4:6" s="2" customFormat="1" x14ac:dyDescent="0.25">
      <c r="D1419" s="198"/>
      <c r="F1419" s="198"/>
    </row>
    <row r="1420" spans="4:6" s="2" customFormat="1" x14ac:dyDescent="0.25">
      <c r="D1420" s="198"/>
      <c r="F1420" s="198"/>
    </row>
    <row r="1421" spans="4:6" s="2" customFormat="1" x14ac:dyDescent="0.25">
      <c r="D1421" s="198"/>
      <c r="F1421" s="198"/>
    </row>
    <row r="1422" spans="4:6" s="2" customFormat="1" x14ac:dyDescent="0.25">
      <c r="D1422" s="198"/>
      <c r="F1422" s="198"/>
    </row>
    <row r="1423" spans="4:6" s="2" customFormat="1" x14ac:dyDescent="0.25">
      <c r="D1423" s="198"/>
      <c r="F1423" s="198"/>
    </row>
    <row r="1424" spans="4:6" s="2" customFormat="1" x14ac:dyDescent="0.25">
      <c r="D1424" s="198"/>
      <c r="F1424" s="198"/>
    </row>
    <row r="1425" spans="4:6" s="2" customFormat="1" x14ac:dyDescent="0.25">
      <c r="D1425" s="198"/>
      <c r="F1425" s="198"/>
    </row>
    <row r="1426" spans="4:6" s="2" customFormat="1" x14ac:dyDescent="0.25">
      <c r="D1426" s="198"/>
      <c r="F1426" s="198"/>
    </row>
    <row r="1427" spans="4:6" s="2" customFormat="1" x14ac:dyDescent="0.25">
      <c r="D1427" s="198"/>
      <c r="F1427" s="198"/>
    </row>
    <row r="1428" spans="4:6" s="2" customFormat="1" x14ac:dyDescent="0.25">
      <c r="D1428" s="198"/>
      <c r="F1428" s="198"/>
    </row>
    <row r="1429" spans="4:6" s="2" customFormat="1" x14ac:dyDescent="0.25">
      <c r="D1429" s="198"/>
      <c r="F1429" s="198"/>
    </row>
    <row r="1430" spans="4:6" s="2" customFormat="1" x14ac:dyDescent="0.25">
      <c r="D1430" s="198"/>
      <c r="F1430" s="198"/>
    </row>
    <row r="1431" spans="4:6" s="2" customFormat="1" x14ac:dyDescent="0.25">
      <c r="D1431" s="198"/>
      <c r="F1431" s="198"/>
    </row>
    <row r="1432" spans="4:6" s="2" customFormat="1" x14ac:dyDescent="0.25">
      <c r="D1432" s="198"/>
      <c r="F1432" s="198"/>
    </row>
    <row r="1433" spans="4:6" s="2" customFormat="1" x14ac:dyDescent="0.25">
      <c r="D1433" s="198"/>
      <c r="F1433" s="198"/>
    </row>
    <row r="1434" spans="4:6" s="2" customFormat="1" x14ac:dyDescent="0.25">
      <c r="D1434" s="198"/>
      <c r="F1434" s="198"/>
    </row>
    <row r="1435" spans="4:6" s="2" customFormat="1" x14ac:dyDescent="0.25">
      <c r="D1435" s="198"/>
      <c r="F1435" s="198"/>
    </row>
    <row r="1436" spans="4:6" s="2" customFormat="1" x14ac:dyDescent="0.25">
      <c r="D1436" s="198"/>
      <c r="F1436" s="198"/>
    </row>
    <row r="1437" spans="4:6" s="2" customFormat="1" x14ac:dyDescent="0.25">
      <c r="D1437" s="198"/>
      <c r="F1437" s="198"/>
    </row>
    <row r="1438" spans="4:6" s="2" customFormat="1" x14ac:dyDescent="0.25">
      <c r="D1438" s="198"/>
      <c r="F1438" s="198"/>
    </row>
    <row r="1439" spans="4:6" s="2" customFormat="1" x14ac:dyDescent="0.25">
      <c r="D1439" s="198"/>
      <c r="F1439" s="198"/>
    </row>
    <row r="1440" spans="4:6" s="2" customFormat="1" x14ac:dyDescent="0.25">
      <c r="D1440" s="198"/>
      <c r="F1440" s="198"/>
    </row>
    <row r="1441" spans="4:6" s="2" customFormat="1" x14ac:dyDescent="0.25">
      <c r="D1441" s="198"/>
      <c r="F1441" s="198"/>
    </row>
    <row r="1442" spans="4:6" s="2" customFormat="1" x14ac:dyDescent="0.25">
      <c r="D1442" s="198"/>
      <c r="F1442" s="198"/>
    </row>
    <row r="1443" spans="4:6" s="2" customFormat="1" x14ac:dyDescent="0.25">
      <c r="D1443" s="198"/>
      <c r="F1443" s="198"/>
    </row>
    <row r="1444" spans="4:6" s="2" customFormat="1" x14ac:dyDescent="0.25">
      <c r="D1444" s="198"/>
      <c r="F1444" s="198"/>
    </row>
    <row r="1445" spans="4:6" s="2" customFormat="1" x14ac:dyDescent="0.25">
      <c r="D1445" s="198"/>
      <c r="F1445" s="198"/>
    </row>
    <row r="1446" spans="4:6" s="2" customFormat="1" x14ac:dyDescent="0.25">
      <c r="D1446" s="198"/>
      <c r="F1446" s="198"/>
    </row>
    <row r="1447" spans="4:6" s="2" customFormat="1" x14ac:dyDescent="0.25">
      <c r="D1447" s="198"/>
      <c r="F1447" s="198"/>
    </row>
    <row r="1448" spans="4:6" s="2" customFormat="1" x14ac:dyDescent="0.25">
      <c r="D1448" s="198"/>
      <c r="F1448" s="198"/>
    </row>
    <row r="1449" spans="4:6" s="2" customFormat="1" x14ac:dyDescent="0.25">
      <c r="D1449" s="198"/>
      <c r="F1449" s="198"/>
    </row>
    <row r="1450" spans="4:6" s="2" customFormat="1" x14ac:dyDescent="0.25">
      <c r="D1450" s="198"/>
      <c r="F1450" s="198"/>
    </row>
    <row r="1451" spans="4:6" s="2" customFormat="1" x14ac:dyDescent="0.25">
      <c r="D1451" s="198"/>
      <c r="F1451" s="198"/>
    </row>
    <row r="1452" spans="4:6" s="2" customFormat="1" x14ac:dyDescent="0.25">
      <c r="D1452" s="198"/>
      <c r="F1452" s="198"/>
    </row>
    <row r="1453" spans="4:6" s="2" customFormat="1" x14ac:dyDescent="0.25">
      <c r="D1453" s="198"/>
      <c r="F1453" s="198"/>
    </row>
    <row r="1454" spans="4:6" s="2" customFormat="1" x14ac:dyDescent="0.25">
      <c r="D1454" s="198"/>
      <c r="F1454" s="198"/>
    </row>
    <row r="1455" spans="4:6" s="2" customFormat="1" x14ac:dyDescent="0.25">
      <c r="D1455" s="198"/>
      <c r="F1455" s="198"/>
    </row>
    <row r="1456" spans="4:6" s="2" customFormat="1" x14ac:dyDescent="0.25">
      <c r="D1456" s="198"/>
      <c r="F1456" s="198"/>
    </row>
    <row r="1457" spans="4:6" s="2" customFormat="1" x14ac:dyDescent="0.25">
      <c r="D1457" s="198"/>
      <c r="F1457" s="198"/>
    </row>
    <row r="1458" spans="4:6" s="2" customFormat="1" x14ac:dyDescent="0.25">
      <c r="D1458" s="198"/>
      <c r="F1458" s="198"/>
    </row>
    <row r="1459" spans="4:6" s="2" customFormat="1" x14ac:dyDescent="0.25">
      <c r="D1459" s="198"/>
      <c r="F1459" s="198"/>
    </row>
    <row r="1460" spans="4:6" s="2" customFormat="1" x14ac:dyDescent="0.25">
      <c r="D1460" s="198"/>
      <c r="F1460" s="198"/>
    </row>
    <row r="1461" spans="4:6" s="2" customFormat="1" x14ac:dyDescent="0.25">
      <c r="D1461" s="198"/>
      <c r="F1461" s="198"/>
    </row>
    <row r="1462" spans="4:6" s="2" customFormat="1" x14ac:dyDescent="0.25">
      <c r="D1462" s="198"/>
      <c r="F1462" s="198"/>
    </row>
    <row r="1463" spans="4:6" s="2" customFormat="1" x14ac:dyDescent="0.25">
      <c r="D1463" s="198"/>
      <c r="F1463" s="198"/>
    </row>
    <row r="1464" spans="4:6" s="2" customFormat="1" x14ac:dyDescent="0.25">
      <c r="D1464" s="198"/>
      <c r="F1464" s="198"/>
    </row>
    <row r="1465" spans="4:6" s="2" customFormat="1" x14ac:dyDescent="0.25">
      <c r="D1465" s="198"/>
      <c r="F1465" s="198"/>
    </row>
    <row r="1466" spans="4:6" s="2" customFormat="1" x14ac:dyDescent="0.25">
      <c r="D1466" s="198"/>
      <c r="F1466" s="198"/>
    </row>
    <row r="1467" spans="4:6" s="2" customFormat="1" x14ac:dyDescent="0.25">
      <c r="D1467" s="198"/>
      <c r="F1467" s="198"/>
    </row>
    <row r="1468" spans="4:6" s="2" customFormat="1" x14ac:dyDescent="0.25">
      <c r="D1468" s="198"/>
      <c r="F1468" s="198"/>
    </row>
    <row r="1469" spans="4:6" s="2" customFormat="1" x14ac:dyDescent="0.25">
      <c r="D1469" s="198"/>
      <c r="F1469" s="198"/>
    </row>
    <row r="1470" spans="4:6" s="2" customFormat="1" x14ac:dyDescent="0.25">
      <c r="D1470" s="198"/>
      <c r="F1470" s="198"/>
    </row>
    <row r="1471" spans="4:6" s="2" customFormat="1" x14ac:dyDescent="0.25">
      <c r="D1471" s="198"/>
      <c r="F1471" s="198"/>
    </row>
    <row r="1472" spans="4:6" s="2" customFormat="1" x14ac:dyDescent="0.25">
      <c r="D1472" s="198"/>
      <c r="F1472" s="198"/>
    </row>
    <row r="1473" spans="4:6" s="2" customFormat="1" x14ac:dyDescent="0.25">
      <c r="D1473" s="198"/>
      <c r="F1473" s="198"/>
    </row>
    <row r="1474" spans="4:6" s="2" customFormat="1" x14ac:dyDescent="0.25">
      <c r="D1474" s="198"/>
      <c r="F1474" s="198"/>
    </row>
    <row r="1475" spans="4:6" s="2" customFormat="1" x14ac:dyDescent="0.25">
      <c r="D1475" s="198"/>
      <c r="F1475" s="198"/>
    </row>
    <row r="1476" spans="4:6" s="2" customFormat="1" x14ac:dyDescent="0.25">
      <c r="D1476" s="198"/>
      <c r="F1476" s="198"/>
    </row>
    <row r="1477" spans="4:6" s="2" customFormat="1" x14ac:dyDescent="0.25">
      <c r="D1477" s="198"/>
      <c r="F1477" s="198"/>
    </row>
    <row r="1478" spans="4:6" s="2" customFormat="1" x14ac:dyDescent="0.25">
      <c r="D1478" s="198"/>
      <c r="F1478" s="198"/>
    </row>
    <row r="1479" spans="4:6" s="2" customFormat="1" x14ac:dyDescent="0.25">
      <c r="D1479" s="198"/>
      <c r="F1479" s="198"/>
    </row>
    <row r="1480" spans="4:6" s="2" customFormat="1" x14ac:dyDescent="0.25">
      <c r="D1480" s="198"/>
      <c r="F1480" s="198"/>
    </row>
    <row r="1481" spans="4:6" s="2" customFormat="1" x14ac:dyDescent="0.25">
      <c r="D1481" s="198"/>
      <c r="F1481" s="198"/>
    </row>
    <row r="1482" spans="4:6" s="2" customFormat="1" x14ac:dyDescent="0.25">
      <c r="D1482" s="198"/>
      <c r="F1482" s="198"/>
    </row>
    <row r="1483" spans="4:6" s="2" customFormat="1" x14ac:dyDescent="0.25">
      <c r="D1483" s="198"/>
      <c r="F1483" s="198"/>
    </row>
    <row r="1484" spans="4:6" s="2" customFormat="1" x14ac:dyDescent="0.25">
      <c r="D1484" s="198"/>
      <c r="F1484" s="198"/>
    </row>
    <row r="1485" spans="4:6" s="2" customFormat="1" x14ac:dyDescent="0.25">
      <c r="D1485" s="198"/>
      <c r="F1485" s="198"/>
    </row>
    <row r="1486" spans="4:6" s="2" customFormat="1" x14ac:dyDescent="0.25">
      <c r="D1486" s="198"/>
      <c r="F1486" s="198"/>
    </row>
    <row r="1487" spans="4:6" s="2" customFormat="1" x14ac:dyDescent="0.25">
      <c r="D1487" s="198"/>
      <c r="F1487" s="198"/>
    </row>
    <row r="1488" spans="4:6" s="2" customFormat="1" x14ac:dyDescent="0.25">
      <c r="D1488" s="198"/>
      <c r="F1488" s="198"/>
    </row>
    <row r="1489" spans="4:6" s="2" customFormat="1" x14ac:dyDescent="0.25">
      <c r="D1489" s="198"/>
      <c r="F1489" s="198"/>
    </row>
    <row r="1490" spans="4:6" s="2" customFormat="1" x14ac:dyDescent="0.25">
      <c r="D1490" s="198"/>
      <c r="F1490" s="198"/>
    </row>
    <row r="1491" spans="4:6" s="2" customFormat="1" x14ac:dyDescent="0.25">
      <c r="D1491" s="198"/>
      <c r="F1491" s="198"/>
    </row>
    <row r="1492" spans="4:6" s="2" customFormat="1" x14ac:dyDescent="0.25">
      <c r="D1492" s="198"/>
      <c r="F1492" s="198"/>
    </row>
    <row r="1493" spans="4:6" s="2" customFormat="1" x14ac:dyDescent="0.25">
      <c r="D1493" s="198"/>
      <c r="F1493" s="198"/>
    </row>
    <row r="1494" spans="4:6" s="2" customFormat="1" x14ac:dyDescent="0.25">
      <c r="D1494" s="198"/>
      <c r="F1494" s="198"/>
    </row>
    <row r="1495" spans="4:6" s="2" customFormat="1" x14ac:dyDescent="0.25">
      <c r="D1495" s="198"/>
      <c r="F1495" s="198"/>
    </row>
    <row r="1496" spans="4:6" s="2" customFormat="1" x14ac:dyDescent="0.25">
      <c r="D1496" s="198"/>
      <c r="F1496" s="198"/>
    </row>
    <row r="1497" spans="4:6" s="2" customFormat="1" x14ac:dyDescent="0.25">
      <c r="D1497" s="198"/>
      <c r="F1497" s="198"/>
    </row>
    <row r="1498" spans="4:6" s="2" customFormat="1" x14ac:dyDescent="0.25">
      <c r="D1498" s="198"/>
      <c r="F1498" s="198"/>
    </row>
    <row r="1499" spans="4:6" s="2" customFormat="1" x14ac:dyDescent="0.25">
      <c r="D1499" s="198"/>
      <c r="F1499" s="198"/>
    </row>
    <row r="1500" spans="4:6" s="2" customFormat="1" x14ac:dyDescent="0.25">
      <c r="D1500" s="198"/>
      <c r="F1500" s="198"/>
    </row>
    <row r="1501" spans="4:6" s="2" customFormat="1" x14ac:dyDescent="0.25">
      <c r="D1501" s="198"/>
      <c r="F1501" s="198"/>
    </row>
    <row r="1502" spans="4:6" s="2" customFormat="1" x14ac:dyDescent="0.25">
      <c r="D1502" s="198"/>
      <c r="F1502" s="198"/>
    </row>
    <row r="1503" spans="4:6" s="2" customFormat="1" x14ac:dyDescent="0.25">
      <c r="D1503" s="198"/>
      <c r="F1503" s="198"/>
    </row>
    <row r="1504" spans="4:6" s="2" customFormat="1" x14ac:dyDescent="0.25">
      <c r="D1504" s="198"/>
      <c r="F1504" s="198"/>
    </row>
    <row r="1505" spans="4:6" s="2" customFormat="1" x14ac:dyDescent="0.25">
      <c r="D1505" s="198"/>
      <c r="F1505" s="198"/>
    </row>
    <row r="1506" spans="4:6" s="2" customFormat="1" x14ac:dyDescent="0.25">
      <c r="D1506" s="198"/>
      <c r="F1506" s="198"/>
    </row>
    <row r="1507" spans="4:6" s="2" customFormat="1" x14ac:dyDescent="0.25">
      <c r="D1507" s="198"/>
      <c r="F1507" s="198"/>
    </row>
    <row r="1508" spans="4:6" s="2" customFormat="1" x14ac:dyDescent="0.25">
      <c r="D1508" s="198"/>
      <c r="F1508" s="198"/>
    </row>
    <row r="1509" spans="4:6" s="2" customFormat="1" x14ac:dyDescent="0.25">
      <c r="D1509" s="198"/>
      <c r="F1509" s="198"/>
    </row>
    <row r="1510" spans="4:6" s="2" customFormat="1" x14ac:dyDescent="0.25">
      <c r="D1510" s="198"/>
      <c r="F1510" s="198"/>
    </row>
    <row r="1511" spans="4:6" s="2" customFormat="1" x14ac:dyDescent="0.25">
      <c r="D1511" s="198"/>
      <c r="F1511" s="198"/>
    </row>
    <row r="1512" spans="4:6" s="2" customFormat="1" x14ac:dyDescent="0.25">
      <c r="D1512" s="198"/>
      <c r="F1512" s="198"/>
    </row>
    <row r="1513" spans="4:6" s="2" customFormat="1" x14ac:dyDescent="0.25">
      <c r="D1513" s="198"/>
      <c r="F1513" s="198"/>
    </row>
    <row r="1514" spans="4:6" s="2" customFormat="1" x14ac:dyDescent="0.25">
      <c r="D1514" s="198"/>
      <c r="F1514" s="198"/>
    </row>
    <row r="1515" spans="4:6" s="2" customFormat="1" x14ac:dyDescent="0.25">
      <c r="D1515" s="198"/>
      <c r="F1515" s="198"/>
    </row>
    <row r="1516" spans="4:6" s="2" customFormat="1" x14ac:dyDescent="0.25">
      <c r="D1516" s="198"/>
      <c r="F1516" s="198"/>
    </row>
    <row r="1517" spans="4:6" s="2" customFormat="1" x14ac:dyDescent="0.25">
      <c r="D1517" s="198"/>
      <c r="F1517" s="198"/>
    </row>
    <row r="1518" spans="4:6" s="2" customFormat="1" x14ac:dyDescent="0.25">
      <c r="D1518" s="198"/>
      <c r="F1518" s="198"/>
    </row>
    <row r="1519" spans="4:6" s="2" customFormat="1" x14ac:dyDescent="0.25">
      <c r="D1519" s="198"/>
      <c r="F1519" s="198"/>
    </row>
    <row r="1520" spans="4:6" s="2" customFormat="1" x14ac:dyDescent="0.25">
      <c r="D1520" s="198"/>
      <c r="F1520" s="198"/>
    </row>
    <row r="1521" spans="4:6" s="2" customFormat="1" x14ac:dyDescent="0.25">
      <c r="D1521" s="198"/>
      <c r="F1521" s="198"/>
    </row>
    <row r="1522" spans="4:6" s="2" customFormat="1" x14ac:dyDescent="0.25">
      <c r="D1522" s="198"/>
      <c r="F1522" s="198"/>
    </row>
    <row r="1523" spans="4:6" s="2" customFormat="1" x14ac:dyDescent="0.25">
      <c r="D1523" s="198"/>
      <c r="F1523" s="198"/>
    </row>
    <row r="1524" spans="4:6" s="2" customFormat="1" x14ac:dyDescent="0.25">
      <c r="D1524" s="198"/>
      <c r="F1524" s="198"/>
    </row>
    <row r="1525" spans="4:6" s="2" customFormat="1" x14ac:dyDescent="0.25">
      <c r="D1525" s="198"/>
      <c r="F1525" s="198"/>
    </row>
    <row r="1526" spans="4:6" s="2" customFormat="1" x14ac:dyDescent="0.25">
      <c r="D1526" s="198"/>
      <c r="F1526" s="198"/>
    </row>
    <row r="1527" spans="4:6" s="2" customFormat="1" x14ac:dyDescent="0.25">
      <c r="D1527" s="198"/>
      <c r="F1527" s="198"/>
    </row>
    <row r="1528" spans="4:6" s="2" customFormat="1" x14ac:dyDescent="0.25">
      <c r="D1528" s="198"/>
      <c r="F1528" s="198"/>
    </row>
    <row r="1529" spans="4:6" s="2" customFormat="1" x14ac:dyDescent="0.25">
      <c r="D1529" s="198"/>
      <c r="F1529" s="198"/>
    </row>
    <row r="1530" spans="4:6" s="2" customFormat="1" x14ac:dyDescent="0.25">
      <c r="D1530" s="198"/>
      <c r="F1530" s="198"/>
    </row>
    <row r="1531" spans="4:6" s="2" customFormat="1" x14ac:dyDescent="0.25">
      <c r="D1531" s="198"/>
      <c r="F1531" s="198"/>
    </row>
    <row r="1532" spans="4:6" s="2" customFormat="1" x14ac:dyDescent="0.25">
      <c r="D1532" s="198"/>
      <c r="F1532" s="198"/>
    </row>
    <row r="1533" spans="4:6" s="2" customFormat="1" x14ac:dyDescent="0.25">
      <c r="D1533" s="198"/>
      <c r="F1533" s="198"/>
    </row>
    <row r="1534" spans="4:6" s="2" customFormat="1" x14ac:dyDescent="0.25">
      <c r="D1534" s="198"/>
      <c r="F1534" s="198"/>
    </row>
    <row r="1535" spans="4:6" s="2" customFormat="1" x14ac:dyDescent="0.25">
      <c r="D1535" s="198"/>
      <c r="F1535" s="198"/>
    </row>
    <row r="1536" spans="4:6" s="2" customFormat="1" x14ac:dyDescent="0.25">
      <c r="D1536" s="198"/>
      <c r="F1536" s="198"/>
    </row>
    <row r="1537" spans="4:6" s="2" customFormat="1" x14ac:dyDescent="0.25">
      <c r="D1537" s="198"/>
      <c r="F1537" s="198"/>
    </row>
    <row r="1538" spans="4:6" s="2" customFormat="1" x14ac:dyDescent="0.25">
      <c r="D1538" s="198"/>
      <c r="F1538" s="198"/>
    </row>
    <row r="1539" spans="4:6" s="2" customFormat="1" x14ac:dyDescent="0.25">
      <c r="D1539" s="198"/>
      <c r="F1539" s="198"/>
    </row>
    <row r="1540" spans="4:6" s="2" customFormat="1" x14ac:dyDescent="0.25">
      <c r="D1540" s="198"/>
      <c r="F1540" s="198"/>
    </row>
    <row r="1541" spans="4:6" s="2" customFormat="1" x14ac:dyDescent="0.25">
      <c r="D1541" s="198"/>
      <c r="F1541" s="198"/>
    </row>
    <row r="1542" spans="4:6" s="2" customFormat="1" x14ac:dyDescent="0.25">
      <c r="D1542" s="198"/>
      <c r="F1542" s="198"/>
    </row>
    <row r="1543" spans="4:6" s="2" customFormat="1" x14ac:dyDescent="0.25">
      <c r="D1543" s="198"/>
      <c r="F1543" s="198"/>
    </row>
    <row r="1544" spans="4:6" s="2" customFormat="1" x14ac:dyDescent="0.25">
      <c r="D1544" s="198"/>
      <c r="F1544" s="198"/>
    </row>
    <row r="1545" spans="4:6" s="2" customFormat="1" x14ac:dyDescent="0.25">
      <c r="D1545" s="198"/>
      <c r="F1545" s="198"/>
    </row>
    <row r="1546" spans="4:6" s="2" customFormat="1" x14ac:dyDescent="0.25">
      <c r="D1546" s="198"/>
      <c r="F1546" s="198"/>
    </row>
    <row r="1547" spans="4:6" s="2" customFormat="1" x14ac:dyDescent="0.25">
      <c r="D1547" s="198"/>
      <c r="F1547" s="198"/>
    </row>
    <row r="1548" spans="4:6" s="2" customFormat="1" x14ac:dyDescent="0.25">
      <c r="D1548" s="198"/>
      <c r="F1548" s="198"/>
    </row>
    <row r="1549" spans="4:6" s="2" customFormat="1" x14ac:dyDescent="0.25">
      <c r="D1549" s="198"/>
      <c r="F1549" s="198"/>
    </row>
    <row r="1550" spans="4:6" s="2" customFormat="1" x14ac:dyDescent="0.25">
      <c r="D1550" s="198"/>
      <c r="F1550" s="198"/>
    </row>
    <row r="1551" spans="4:6" s="2" customFormat="1" x14ac:dyDescent="0.25">
      <c r="D1551" s="198"/>
      <c r="F1551" s="198"/>
    </row>
    <row r="1552" spans="4:6" s="2" customFormat="1" x14ac:dyDescent="0.25">
      <c r="D1552" s="198"/>
      <c r="F1552" s="198"/>
    </row>
    <row r="1553" spans="4:6" s="2" customFormat="1" x14ac:dyDescent="0.25">
      <c r="D1553" s="198"/>
      <c r="F1553" s="198"/>
    </row>
    <row r="1554" spans="4:6" s="2" customFormat="1" x14ac:dyDescent="0.25">
      <c r="D1554" s="198"/>
      <c r="F1554" s="198"/>
    </row>
    <row r="1555" spans="4:6" s="2" customFormat="1" x14ac:dyDescent="0.25">
      <c r="D1555" s="198"/>
      <c r="F1555" s="198"/>
    </row>
    <row r="1556" spans="4:6" s="2" customFormat="1" x14ac:dyDescent="0.25">
      <c r="D1556" s="198"/>
      <c r="F1556" s="198"/>
    </row>
    <row r="1557" spans="4:6" s="2" customFormat="1" x14ac:dyDescent="0.25">
      <c r="D1557" s="198"/>
      <c r="F1557" s="198"/>
    </row>
    <row r="1558" spans="4:6" s="2" customFormat="1" x14ac:dyDescent="0.25">
      <c r="D1558" s="198"/>
      <c r="F1558" s="198"/>
    </row>
    <row r="1559" spans="4:6" s="2" customFormat="1" x14ac:dyDescent="0.25">
      <c r="D1559" s="198"/>
      <c r="F1559" s="198"/>
    </row>
    <row r="1560" spans="4:6" s="2" customFormat="1" x14ac:dyDescent="0.25">
      <c r="D1560" s="198"/>
      <c r="F1560" s="198"/>
    </row>
    <row r="1561" spans="4:6" s="2" customFormat="1" x14ac:dyDescent="0.25">
      <c r="D1561" s="198"/>
      <c r="F1561" s="198"/>
    </row>
    <row r="1562" spans="4:6" s="2" customFormat="1" x14ac:dyDescent="0.25">
      <c r="D1562" s="198"/>
      <c r="F1562" s="198"/>
    </row>
    <row r="1563" spans="4:6" s="2" customFormat="1" x14ac:dyDescent="0.25">
      <c r="D1563" s="198"/>
      <c r="F1563" s="198"/>
    </row>
    <row r="1564" spans="4:6" s="2" customFormat="1" x14ac:dyDescent="0.25">
      <c r="D1564" s="198"/>
      <c r="F1564" s="198"/>
    </row>
    <row r="1565" spans="4:6" s="2" customFormat="1" x14ac:dyDescent="0.25">
      <c r="D1565" s="198"/>
      <c r="F1565" s="198"/>
    </row>
    <row r="1566" spans="4:6" s="2" customFormat="1" x14ac:dyDescent="0.25">
      <c r="D1566" s="198"/>
      <c r="F1566" s="198"/>
    </row>
    <row r="1567" spans="4:6" s="2" customFormat="1" x14ac:dyDescent="0.25">
      <c r="D1567" s="198"/>
      <c r="F1567" s="198"/>
    </row>
    <row r="1568" spans="4:6" s="2" customFormat="1" x14ac:dyDescent="0.25">
      <c r="D1568" s="198"/>
      <c r="F1568" s="198"/>
    </row>
    <row r="1569" spans="4:6" s="2" customFormat="1" x14ac:dyDescent="0.25">
      <c r="D1569" s="198"/>
      <c r="F1569" s="198"/>
    </row>
    <row r="1570" spans="4:6" s="2" customFormat="1" x14ac:dyDescent="0.25">
      <c r="D1570" s="198"/>
      <c r="F1570" s="198"/>
    </row>
    <row r="1571" spans="4:6" s="2" customFormat="1" x14ac:dyDescent="0.25">
      <c r="D1571" s="198"/>
      <c r="F1571" s="198"/>
    </row>
    <row r="1572" spans="4:6" s="2" customFormat="1" x14ac:dyDescent="0.25">
      <c r="D1572" s="198"/>
      <c r="F1572" s="198"/>
    </row>
    <row r="1573" spans="4:6" s="2" customFormat="1" x14ac:dyDescent="0.25">
      <c r="D1573" s="198"/>
      <c r="F1573" s="198"/>
    </row>
    <row r="1574" spans="4:6" s="2" customFormat="1" x14ac:dyDescent="0.25">
      <c r="D1574" s="198"/>
      <c r="F1574" s="198"/>
    </row>
    <row r="1575" spans="4:6" s="2" customFormat="1" x14ac:dyDescent="0.25">
      <c r="D1575" s="198"/>
      <c r="F1575" s="198"/>
    </row>
    <row r="1576" spans="4:6" s="2" customFormat="1" x14ac:dyDescent="0.25">
      <c r="D1576" s="198"/>
      <c r="F1576" s="198"/>
    </row>
    <row r="1577" spans="4:6" s="2" customFormat="1" x14ac:dyDescent="0.25">
      <c r="D1577" s="198"/>
      <c r="F1577" s="198"/>
    </row>
    <row r="1578" spans="4:6" s="2" customFormat="1" x14ac:dyDescent="0.25">
      <c r="D1578" s="198"/>
      <c r="F1578" s="198"/>
    </row>
    <row r="1579" spans="4:6" s="2" customFormat="1" x14ac:dyDescent="0.25">
      <c r="D1579" s="198"/>
      <c r="F1579" s="198"/>
    </row>
    <row r="1580" spans="4:6" s="2" customFormat="1" x14ac:dyDescent="0.25">
      <c r="D1580" s="198"/>
      <c r="F1580" s="198"/>
    </row>
    <row r="1581" spans="4:6" s="2" customFormat="1" x14ac:dyDescent="0.25">
      <c r="D1581" s="198"/>
      <c r="F1581" s="198"/>
    </row>
    <row r="1582" spans="4:6" s="2" customFormat="1" x14ac:dyDescent="0.25">
      <c r="D1582" s="198"/>
      <c r="F1582" s="198"/>
    </row>
    <row r="1583" spans="4:6" s="2" customFormat="1" x14ac:dyDescent="0.25">
      <c r="D1583" s="198"/>
      <c r="F1583" s="198"/>
    </row>
    <row r="1584" spans="4:6" s="2" customFormat="1" x14ac:dyDescent="0.25">
      <c r="D1584" s="198"/>
      <c r="F1584" s="198"/>
    </row>
    <row r="1585" spans="4:6" s="2" customFormat="1" x14ac:dyDescent="0.25">
      <c r="D1585" s="198"/>
      <c r="F1585" s="198"/>
    </row>
    <row r="1586" spans="4:6" s="2" customFormat="1" x14ac:dyDescent="0.25">
      <c r="D1586" s="198"/>
      <c r="F1586" s="198"/>
    </row>
    <row r="1587" spans="4:6" s="2" customFormat="1" x14ac:dyDescent="0.25">
      <c r="D1587" s="198"/>
      <c r="F1587" s="198"/>
    </row>
    <row r="1588" spans="4:6" s="2" customFormat="1" x14ac:dyDescent="0.25">
      <c r="D1588" s="198"/>
      <c r="F1588" s="198"/>
    </row>
    <row r="1589" spans="4:6" s="2" customFormat="1" x14ac:dyDescent="0.25">
      <c r="D1589" s="198"/>
      <c r="F1589" s="198"/>
    </row>
    <row r="1590" spans="4:6" s="2" customFormat="1" x14ac:dyDescent="0.25">
      <c r="D1590" s="198"/>
      <c r="F1590" s="198"/>
    </row>
    <row r="1591" spans="4:6" s="2" customFormat="1" x14ac:dyDescent="0.25">
      <c r="D1591" s="198"/>
      <c r="F1591" s="198"/>
    </row>
    <row r="1592" spans="4:6" s="2" customFormat="1" x14ac:dyDescent="0.25">
      <c r="D1592" s="198"/>
      <c r="F1592" s="198"/>
    </row>
    <row r="1593" spans="4:6" s="2" customFormat="1" x14ac:dyDescent="0.25">
      <c r="D1593" s="198"/>
      <c r="F1593" s="198"/>
    </row>
    <row r="1594" spans="4:6" s="2" customFormat="1" x14ac:dyDescent="0.25">
      <c r="D1594" s="198"/>
      <c r="F1594" s="198"/>
    </row>
    <row r="1595" spans="4:6" s="2" customFormat="1" x14ac:dyDescent="0.25">
      <c r="D1595" s="198"/>
      <c r="F1595" s="198"/>
    </row>
    <row r="1596" spans="4:6" s="2" customFormat="1" x14ac:dyDescent="0.25">
      <c r="D1596" s="198"/>
      <c r="F1596" s="198"/>
    </row>
    <row r="1597" spans="4:6" s="2" customFormat="1" x14ac:dyDescent="0.25">
      <c r="D1597" s="198"/>
      <c r="F1597" s="198"/>
    </row>
    <row r="1598" spans="4:6" s="2" customFormat="1" x14ac:dyDescent="0.25">
      <c r="D1598" s="198"/>
      <c r="F1598" s="198"/>
    </row>
    <row r="1599" spans="4:6" s="2" customFormat="1" x14ac:dyDescent="0.25">
      <c r="D1599" s="198"/>
      <c r="F1599" s="198"/>
    </row>
    <row r="1600" spans="4:6" s="2" customFormat="1" x14ac:dyDescent="0.25">
      <c r="D1600" s="198"/>
      <c r="F1600" s="198"/>
    </row>
    <row r="1601" spans="4:6" s="2" customFormat="1" x14ac:dyDescent="0.25">
      <c r="D1601" s="198"/>
      <c r="F1601" s="198"/>
    </row>
    <row r="1602" spans="4:6" s="2" customFormat="1" x14ac:dyDescent="0.25">
      <c r="D1602" s="198"/>
      <c r="F1602" s="198"/>
    </row>
    <row r="1603" spans="4:6" s="2" customFormat="1" x14ac:dyDescent="0.25">
      <c r="D1603" s="198"/>
      <c r="F1603" s="198"/>
    </row>
    <row r="1604" spans="4:6" s="2" customFormat="1" x14ac:dyDescent="0.25">
      <c r="D1604" s="198"/>
      <c r="F1604" s="198"/>
    </row>
    <row r="1605" spans="4:6" s="2" customFormat="1" x14ac:dyDescent="0.25">
      <c r="D1605" s="198"/>
      <c r="F1605" s="198"/>
    </row>
    <row r="1606" spans="4:6" s="2" customFormat="1" x14ac:dyDescent="0.25">
      <c r="D1606" s="198"/>
      <c r="F1606" s="198"/>
    </row>
    <row r="1607" spans="4:6" s="2" customFormat="1" x14ac:dyDescent="0.25">
      <c r="D1607" s="198"/>
      <c r="F1607" s="198"/>
    </row>
    <row r="1608" spans="4:6" s="2" customFormat="1" x14ac:dyDescent="0.25">
      <c r="D1608" s="198"/>
      <c r="F1608" s="198"/>
    </row>
    <row r="1609" spans="4:6" s="2" customFormat="1" x14ac:dyDescent="0.25">
      <c r="D1609" s="198"/>
      <c r="F1609" s="198"/>
    </row>
    <row r="1610" spans="4:6" s="2" customFormat="1" x14ac:dyDescent="0.25">
      <c r="D1610" s="198"/>
      <c r="F1610" s="198"/>
    </row>
    <row r="1611" spans="4:6" s="2" customFormat="1" x14ac:dyDescent="0.25">
      <c r="D1611" s="198"/>
      <c r="F1611" s="198"/>
    </row>
    <row r="1612" spans="4:6" s="2" customFormat="1" x14ac:dyDescent="0.25">
      <c r="D1612" s="198"/>
      <c r="F1612" s="198"/>
    </row>
    <row r="1613" spans="4:6" s="2" customFormat="1" x14ac:dyDescent="0.25">
      <c r="D1613" s="198"/>
      <c r="F1613" s="198"/>
    </row>
    <row r="1614" spans="4:6" s="2" customFormat="1" x14ac:dyDescent="0.25">
      <c r="D1614" s="198"/>
      <c r="F1614" s="198"/>
    </row>
    <row r="1615" spans="4:6" s="2" customFormat="1" x14ac:dyDescent="0.25">
      <c r="D1615" s="198"/>
      <c r="F1615" s="198"/>
    </row>
    <row r="1616" spans="4:6" s="2" customFormat="1" x14ac:dyDescent="0.25">
      <c r="D1616" s="198"/>
      <c r="F1616" s="198"/>
    </row>
    <row r="1617" spans="4:6" s="2" customFormat="1" x14ac:dyDescent="0.25">
      <c r="D1617" s="198"/>
      <c r="F1617" s="198"/>
    </row>
    <row r="1618" spans="4:6" s="2" customFormat="1" x14ac:dyDescent="0.25">
      <c r="D1618" s="198"/>
      <c r="F1618" s="198"/>
    </row>
    <row r="1619" spans="4:6" s="2" customFormat="1" x14ac:dyDescent="0.25">
      <c r="D1619" s="198"/>
      <c r="F1619" s="198"/>
    </row>
    <row r="1620" spans="4:6" s="2" customFormat="1" x14ac:dyDescent="0.25">
      <c r="D1620" s="198"/>
      <c r="F1620" s="198"/>
    </row>
    <row r="1621" spans="4:6" s="2" customFormat="1" x14ac:dyDescent="0.25">
      <c r="D1621" s="198"/>
      <c r="F1621" s="198"/>
    </row>
    <row r="1622" spans="4:6" s="2" customFormat="1" x14ac:dyDescent="0.25">
      <c r="D1622" s="198"/>
      <c r="F1622" s="198"/>
    </row>
    <row r="1623" spans="4:6" s="2" customFormat="1" x14ac:dyDescent="0.25">
      <c r="D1623" s="198"/>
      <c r="F1623" s="198"/>
    </row>
    <row r="1624" spans="4:6" s="2" customFormat="1" x14ac:dyDescent="0.25">
      <c r="D1624" s="198"/>
      <c r="F1624" s="198"/>
    </row>
    <row r="1625" spans="4:6" s="2" customFormat="1" x14ac:dyDescent="0.25">
      <c r="D1625" s="198"/>
      <c r="F1625" s="198"/>
    </row>
    <row r="1626" spans="4:6" s="2" customFormat="1" x14ac:dyDescent="0.25">
      <c r="D1626" s="198"/>
      <c r="F1626" s="198"/>
    </row>
    <row r="1627" spans="4:6" s="2" customFormat="1" x14ac:dyDescent="0.25">
      <c r="D1627" s="198"/>
      <c r="F1627" s="198"/>
    </row>
    <row r="1628" spans="4:6" s="2" customFormat="1" x14ac:dyDescent="0.25">
      <c r="D1628" s="198"/>
      <c r="F1628" s="198"/>
    </row>
    <row r="1629" spans="4:6" s="2" customFormat="1" x14ac:dyDescent="0.25">
      <c r="D1629" s="198"/>
      <c r="F1629" s="198"/>
    </row>
    <row r="1630" spans="4:6" s="2" customFormat="1" x14ac:dyDescent="0.25">
      <c r="D1630" s="198"/>
      <c r="F1630" s="198"/>
    </row>
    <row r="1631" spans="4:6" s="2" customFormat="1" x14ac:dyDescent="0.25">
      <c r="D1631" s="198"/>
      <c r="F1631" s="198"/>
    </row>
    <row r="1632" spans="4:6" s="2" customFormat="1" x14ac:dyDescent="0.25">
      <c r="D1632" s="198"/>
      <c r="F1632" s="198"/>
    </row>
    <row r="1633" spans="4:6" s="2" customFormat="1" x14ac:dyDescent="0.25">
      <c r="D1633" s="198"/>
      <c r="F1633" s="198"/>
    </row>
    <row r="1634" spans="4:6" s="2" customFormat="1" x14ac:dyDescent="0.25">
      <c r="D1634" s="198"/>
      <c r="F1634" s="198"/>
    </row>
    <row r="1635" spans="4:6" s="2" customFormat="1" x14ac:dyDescent="0.25">
      <c r="D1635" s="198"/>
      <c r="F1635" s="198"/>
    </row>
    <row r="1636" spans="4:6" s="2" customFormat="1" x14ac:dyDescent="0.25">
      <c r="D1636" s="198"/>
      <c r="F1636" s="198"/>
    </row>
    <row r="1637" spans="4:6" s="2" customFormat="1" x14ac:dyDescent="0.25">
      <c r="D1637" s="198"/>
      <c r="F1637" s="198"/>
    </row>
    <row r="1638" spans="4:6" s="2" customFormat="1" x14ac:dyDescent="0.25">
      <c r="D1638" s="198"/>
      <c r="F1638" s="198"/>
    </row>
    <row r="1639" spans="4:6" s="2" customFormat="1" x14ac:dyDescent="0.25">
      <c r="D1639" s="198"/>
      <c r="F1639" s="198"/>
    </row>
    <row r="1640" spans="4:6" s="2" customFormat="1" x14ac:dyDescent="0.25">
      <c r="D1640" s="198"/>
      <c r="F1640" s="198"/>
    </row>
    <row r="1641" spans="4:6" s="2" customFormat="1" x14ac:dyDescent="0.25">
      <c r="D1641" s="198"/>
      <c r="F1641" s="198"/>
    </row>
    <row r="1642" spans="4:6" s="2" customFormat="1" x14ac:dyDescent="0.25">
      <c r="D1642" s="198"/>
      <c r="F1642" s="198"/>
    </row>
    <row r="1643" spans="4:6" s="2" customFormat="1" x14ac:dyDescent="0.25">
      <c r="D1643" s="198"/>
      <c r="F1643" s="198"/>
    </row>
    <row r="1644" spans="4:6" s="2" customFormat="1" x14ac:dyDescent="0.25">
      <c r="D1644" s="198"/>
      <c r="F1644" s="198"/>
    </row>
    <row r="1645" spans="4:6" s="2" customFormat="1" x14ac:dyDescent="0.25">
      <c r="D1645" s="198"/>
      <c r="F1645" s="198"/>
    </row>
    <row r="1646" spans="4:6" s="2" customFormat="1" x14ac:dyDescent="0.25">
      <c r="D1646" s="198"/>
      <c r="F1646" s="198"/>
    </row>
    <row r="1647" spans="4:6" s="2" customFormat="1" x14ac:dyDescent="0.25">
      <c r="D1647" s="198"/>
      <c r="F1647" s="198"/>
    </row>
    <row r="1648" spans="4:6" s="2" customFormat="1" x14ac:dyDescent="0.25">
      <c r="D1648" s="198"/>
      <c r="F1648" s="198"/>
    </row>
    <row r="1649" spans="4:6" s="2" customFormat="1" x14ac:dyDescent="0.25">
      <c r="D1649" s="198"/>
      <c r="F1649" s="198"/>
    </row>
    <row r="1650" spans="4:6" s="2" customFormat="1" x14ac:dyDescent="0.25">
      <c r="D1650" s="198"/>
      <c r="F1650" s="198"/>
    </row>
    <row r="1651" spans="4:6" s="2" customFormat="1" x14ac:dyDescent="0.25">
      <c r="D1651" s="198"/>
      <c r="F1651" s="198"/>
    </row>
    <row r="1652" spans="4:6" s="2" customFormat="1" x14ac:dyDescent="0.25">
      <c r="D1652" s="198"/>
      <c r="F1652" s="198"/>
    </row>
    <row r="1653" spans="4:6" s="2" customFormat="1" x14ac:dyDescent="0.25">
      <c r="D1653" s="198"/>
      <c r="F1653" s="198"/>
    </row>
    <row r="1654" spans="4:6" s="2" customFormat="1" x14ac:dyDescent="0.25">
      <c r="D1654" s="198"/>
      <c r="F1654" s="198"/>
    </row>
    <row r="1655" spans="4:6" s="2" customFormat="1" x14ac:dyDescent="0.25">
      <c r="D1655" s="198"/>
      <c r="F1655" s="198"/>
    </row>
    <row r="1656" spans="4:6" s="2" customFormat="1" x14ac:dyDescent="0.25">
      <c r="D1656" s="198"/>
      <c r="F1656" s="198"/>
    </row>
    <row r="1657" spans="4:6" s="2" customFormat="1" x14ac:dyDescent="0.25">
      <c r="D1657" s="198"/>
      <c r="F1657" s="198"/>
    </row>
    <row r="1658" spans="4:6" s="2" customFormat="1" x14ac:dyDescent="0.25">
      <c r="D1658" s="198"/>
      <c r="F1658" s="198"/>
    </row>
    <row r="1659" spans="4:6" s="2" customFormat="1" x14ac:dyDescent="0.25">
      <c r="D1659" s="198"/>
      <c r="F1659" s="198"/>
    </row>
    <row r="1660" spans="4:6" s="2" customFormat="1" x14ac:dyDescent="0.25">
      <c r="D1660" s="198"/>
      <c r="F1660" s="198"/>
    </row>
    <row r="1661" spans="4:6" s="2" customFormat="1" x14ac:dyDescent="0.25">
      <c r="D1661" s="198"/>
      <c r="F1661" s="198"/>
    </row>
    <row r="1662" spans="4:6" s="2" customFormat="1" x14ac:dyDescent="0.25">
      <c r="D1662" s="198"/>
      <c r="F1662" s="198"/>
    </row>
    <row r="1663" spans="4:6" s="2" customFormat="1" x14ac:dyDescent="0.25">
      <c r="D1663" s="198"/>
      <c r="F1663" s="198"/>
    </row>
    <row r="1664" spans="4:6" s="2" customFormat="1" x14ac:dyDescent="0.25">
      <c r="D1664" s="198"/>
      <c r="F1664" s="198"/>
    </row>
    <row r="1665" spans="4:6" s="2" customFormat="1" x14ac:dyDescent="0.25">
      <c r="D1665" s="198"/>
      <c r="F1665" s="198"/>
    </row>
    <row r="1666" spans="4:6" s="2" customFormat="1" x14ac:dyDescent="0.25">
      <c r="D1666" s="198"/>
      <c r="F1666" s="198"/>
    </row>
    <row r="1667" spans="4:6" s="2" customFormat="1" x14ac:dyDescent="0.25">
      <c r="D1667" s="198"/>
      <c r="F1667" s="198"/>
    </row>
    <row r="1668" spans="4:6" s="2" customFormat="1" x14ac:dyDescent="0.25">
      <c r="D1668" s="198"/>
      <c r="F1668" s="198"/>
    </row>
    <row r="1669" spans="4:6" s="2" customFormat="1" x14ac:dyDescent="0.25">
      <c r="D1669" s="198"/>
      <c r="F1669" s="198"/>
    </row>
    <row r="1670" spans="4:6" s="2" customFormat="1" x14ac:dyDescent="0.25">
      <c r="D1670" s="198"/>
      <c r="F1670" s="198"/>
    </row>
    <row r="1671" spans="4:6" s="2" customFormat="1" x14ac:dyDescent="0.25">
      <c r="D1671" s="198"/>
      <c r="F1671" s="198"/>
    </row>
    <row r="1672" spans="4:6" s="2" customFormat="1" x14ac:dyDescent="0.25">
      <c r="D1672" s="198"/>
      <c r="F1672" s="198"/>
    </row>
    <row r="1673" spans="4:6" s="2" customFormat="1" x14ac:dyDescent="0.25">
      <c r="D1673" s="198"/>
      <c r="F1673" s="198"/>
    </row>
    <row r="1674" spans="4:6" s="2" customFormat="1" x14ac:dyDescent="0.25">
      <c r="D1674" s="198"/>
      <c r="F1674" s="198"/>
    </row>
    <row r="1675" spans="4:6" s="2" customFormat="1" x14ac:dyDescent="0.25">
      <c r="D1675" s="198"/>
      <c r="F1675" s="198"/>
    </row>
    <row r="1676" spans="4:6" s="2" customFormat="1" x14ac:dyDescent="0.25">
      <c r="D1676" s="198"/>
      <c r="F1676" s="198"/>
    </row>
    <row r="1677" spans="4:6" s="2" customFormat="1" x14ac:dyDescent="0.25">
      <c r="D1677" s="198"/>
      <c r="F1677" s="198"/>
    </row>
    <row r="1678" spans="4:6" s="2" customFormat="1" x14ac:dyDescent="0.25">
      <c r="D1678" s="198"/>
      <c r="F1678" s="198"/>
    </row>
    <row r="1679" spans="4:6" s="2" customFormat="1" x14ac:dyDescent="0.25">
      <c r="D1679" s="198"/>
      <c r="F1679" s="198"/>
    </row>
    <row r="1680" spans="4:6" s="2" customFormat="1" x14ac:dyDescent="0.25">
      <c r="D1680" s="198"/>
      <c r="F1680" s="198"/>
    </row>
    <row r="1681" spans="4:6" s="2" customFormat="1" x14ac:dyDescent="0.25">
      <c r="D1681" s="198"/>
      <c r="F1681" s="198"/>
    </row>
    <row r="1682" spans="4:6" s="2" customFormat="1" x14ac:dyDescent="0.25">
      <c r="D1682" s="198"/>
      <c r="F1682" s="198"/>
    </row>
    <row r="1683" spans="4:6" s="2" customFormat="1" x14ac:dyDescent="0.25">
      <c r="D1683" s="198"/>
      <c r="F1683" s="198"/>
    </row>
    <row r="1684" spans="4:6" s="2" customFormat="1" x14ac:dyDescent="0.25">
      <c r="D1684" s="198"/>
      <c r="F1684" s="198"/>
    </row>
    <row r="1685" spans="4:6" s="2" customFormat="1" x14ac:dyDescent="0.25">
      <c r="D1685" s="198"/>
      <c r="F1685" s="198"/>
    </row>
    <row r="1686" spans="4:6" s="2" customFormat="1" x14ac:dyDescent="0.25">
      <c r="D1686" s="198"/>
      <c r="F1686" s="198"/>
    </row>
    <row r="1687" spans="4:6" s="2" customFormat="1" x14ac:dyDescent="0.25">
      <c r="D1687" s="198"/>
      <c r="F1687" s="198"/>
    </row>
    <row r="1688" spans="4:6" s="2" customFormat="1" x14ac:dyDescent="0.25">
      <c r="D1688" s="198"/>
      <c r="F1688" s="198"/>
    </row>
    <row r="1689" spans="4:6" s="2" customFormat="1" x14ac:dyDescent="0.25">
      <c r="D1689" s="198"/>
      <c r="F1689" s="198"/>
    </row>
    <row r="1690" spans="4:6" s="2" customFormat="1" x14ac:dyDescent="0.25">
      <c r="D1690" s="198"/>
      <c r="F1690" s="198"/>
    </row>
    <row r="1691" spans="4:6" s="2" customFormat="1" x14ac:dyDescent="0.25">
      <c r="D1691" s="198"/>
      <c r="F1691" s="198"/>
    </row>
    <row r="1692" spans="4:6" s="2" customFormat="1" x14ac:dyDescent="0.25">
      <c r="D1692" s="198"/>
      <c r="F1692" s="198"/>
    </row>
    <row r="1693" spans="4:6" s="2" customFormat="1" x14ac:dyDescent="0.25">
      <c r="D1693" s="198"/>
      <c r="F1693" s="198"/>
    </row>
    <row r="1694" spans="4:6" s="2" customFormat="1" x14ac:dyDescent="0.25">
      <c r="D1694" s="198"/>
      <c r="F1694" s="198"/>
    </row>
    <row r="1695" spans="4:6" s="2" customFormat="1" x14ac:dyDescent="0.25">
      <c r="D1695" s="198"/>
      <c r="F1695" s="198"/>
    </row>
    <row r="1696" spans="4:6" s="2" customFormat="1" x14ac:dyDescent="0.25">
      <c r="D1696" s="198"/>
      <c r="F1696" s="198"/>
    </row>
    <row r="1697" spans="4:6" s="2" customFormat="1" x14ac:dyDescent="0.25">
      <c r="D1697" s="198"/>
      <c r="F1697" s="198"/>
    </row>
    <row r="1698" spans="4:6" s="2" customFormat="1" x14ac:dyDescent="0.25">
      <c r="D1698" s="198"/>
      <c r="F1698" s="198"/>
    </row>
    <row r="1699" spans="4:6" s="2" customFormat="1" x14ac:dyDescent="0.25">
      <c r="D1699" s="198"/>
      <c r="F1699" s="198"/>
    </row>
    <row r="1700" spans="4:6" s="2" customFormat="1" x14ac:dyDescent="0.25">
      <c r="D1700" s="198"/>
      <c r="F1700" s="198"/>
    </row>
    <row r="1701" spans="4:6" s="2" customFormat="1" x14ac:dyDescent="0.25">
      <c r="D1701" s="198"/>
      <c r="F1701" s="198"/>
    </row>
    <row r="1702" spans="4:6" s="2" customFormat="1" x14ac:dyDescent="0.25">
      <c r="D1702" s="198"/>
      <c r="F1702" s="198"/>
    </row>
    <row r="1703" spans="4:6" s="2" customFormat="1" x14ac:dyDescent="0.25">
      <c r="D1703" s="198"/>
      <c r="F1703" s="198"/>
    </row>
    <row r="1704" spans="4:6" s="2" customFormat="1" x14ac:dyDescent="0.25">
      <c r="D1704" s="198"/>
      <c r="F1704" s="198"/>
    </row>
    <row r="1705" spans="4:6" s="2" customFormat="1" x14ac:dyDescent="0.25">
      <c r="D1705" s="198"/>
      <c r="F1705" s="198"/>
    </row>
    <row r="1706" spans="4:6" s="2" customFormat="1" x14ac:dyDescent="0.25">
      <c r="D1706" s="198"/>
      <c r="F1706" s="198"/>
    </row>
    <row r="1707" spans="4:6" s="2" customFormat="1" x14ac:dyDescent="0.25">
      <c r="D1707" s="198"/>
      <c r="F1707" s="198"/>
    </row>
    <row r="1708" spans="4:6" s="2" customFormat="1" x14ac:dyDescent="0.25">
      <c r="D1708" s="198"/>
      <c r="F1708" s="198"/>
    </row>
    <row r="1709" spans="4:6" s="2" customFormat="1" x14ac:dyDescent="0.25">
      <c r="D1709" s="198"/>
      <c r="F1709" s="198"/>
    </row>
    <row r="1710" spans="4:6" s="2" customFormat="1" x14ac:dyDescent="0.25">
      <c r="D1710" s="198"/>
      <c r="F1710" s="198"/>
    </row>
    <row r="1711" spans="4:6" s="2" customFormat="1" x14ac:dyDescent="0.25">
      <c r="D1711" s="198"/>
      <c r="F1711" s="198"/>
    </row>
    <row r="1712" spans="4:6" s="2" customFormat="1" x14ac:dyDescent="0.25">
      <c r="D1712" s="198"/>
      <c r="F1712" s="198"/>
    </row>
    <row r="1713" spans="4:6" s="2" customFormat="1" x14ac:dyDescent="0.25">
      <c r="D1713" s="198"/>
      <c r="F1713" s="198"/>
    </row>
    <row r="1714" spans="4:6" s="2" customFormat="1" x14ac:dyDescent="0.25">
      <c r="D1714" s="198"/>
      <c r="F1714" s="198"/>
    </row>
    <row r="1715" spans="4:6" s="2" customFormat="1" x14ac:dyDescent="0.25">
      <c r="D1715" s="198"/>
      <c r="F1715" s="198"/>
    </row>
    <row r="1716" spans="4:6" s="2" customFormat="1" x14ac:dyDescent="0.25">
      <c r="D1716" s="198"/>
      <c r="F1716" s="198"/>
    </row>
    <row r="1717" spans="4:6" s="2" customFormat="1" x14ac:dyDescent="0.25">
      <c r="D1717" s="198"/>
      <c r="F1717" s="198"/>
    </row>
    <row r="1718" spans="4:6" s="2" customFormat="1" x14ac:dyDescent="0.25">
      <c r="D1718" s="198"/>
      <c r="F1718" s="198"/>
    </row>
    <row r="1719" spans="4:6" s="2" customFormat="1" x14ac:dyDescent="0.25">
      <c r="D1719" s="198"/>
      <c r="F1719" s="198"/>
    </row>
    <row r="1720" spans="4:6" s="2" customFormat="1" x14ac:dyDescent="0.25">
      <c r="D1720" s="198"/>
      <c r="F1720" s="198"/>
    </row>
    <row r="1721" spans="4:6" s="2" customFormat="1" x14ac:dyDescent="0.25">
      <c r="D1721" s="198"/>
      <c r="F1721" s="198"/>
    </row>
    <row r="1722" spans="4:6" s="2" customFormat="1" x14ac:dyDescent="0.25">
      <c r="D1722" s="198"/>
      <c r="F1722" s="198"/>
    </row>
    <row r="1723" spans="4:6" s="2" customFormat="1" x14ac:dyDescent="0.25">
      <c r="D1723" s="198"/>
      <c r="F1723" s="198"/>
    </row>
    <row r="1724" spans="4:6" s="2" customFormat="1" x14ac:dyDescent="0.25">
      <c r="D1724" s="198"/>
      <c r="F1724" s="198"/>
    </row>
    <row r="1725" spans="4:6" s="2" customFormat="1" x14ac:dyDescent="0.25">
      <c r="D1725" s="198"/>
      <c r="F1725" s="198"/>
    </row>
    <row r="1726" spans="4:6" s="2" customFormat="1" x14ac:dyDescent="0.25">
      <c r="D1726" s="198"/>
      <c r="F1726" s="198"/>
    </row>
    <row r="1727" spans="4:6" s="2" customFormat="1" x14ac:dyDescent="0.25">
      <c r="D1727" s="198"/>
      <c r="F1727" s="198"/>
    </row>
    <row r="1728" spans="4:6" s="2" customFormat="1" x14ac:dyDescent="0.25">
      <c r="D1728" s="198"/>
      <c r="F1728" s="198"/>
    </row>
    <row r="1729" spans="4:6" s="2" customFormat="1" x14ac:dyDescent="0.25">
      <c r="D1729" s="198"/>
      <c r="F1729" s="198"/>
    </row>
    <row r="1730" spans="4:6" s="2" customFormat="1" x14ac:dyDescent="0.25">
      <c r="D1730" s="198"/>
      <c r="F1730" s="198"/>
    </row>
    <row r="1731" spans="4:6" s="2" customFormat="1" x14ac:dyDescent="0.25">
      <c r="D1731" s="198"/>
      <c r="F1731" s="198"/>
    </row>
    <row r="1732" spans="4:6" s="2" customFormat="1" x14ac:dyDescent="0.25">
      <c r="D1732" s="198"/>
      <c r="F1732" s="198"/>
    </row>
    <row r="1733" spans="4:6" s="2" customFormat="1" x14ac:dyDescent="0.25">
      <c r="D1733" s="198"/>
      <c r="F1733" s="198"/>
    </row>
    <row r="1734" spans="4:6" s="2" customFormat="1" x14ac:dyDescent="0.25">
      <c r="D1734" s="198"/>
      <c r="F1734" s="198"/>
    </row>
    <row r="1735" spans="4:6" s="2" customFormat="1" x14ac:dyDescent="0.25">
      <c r="D1735" s="198"/>
      <c r="F1735" s="198"/>
    </row>
    <row r="1736" spans="4:6" s="2" customFormat="1" x14ac:dyDescent="0.25">
      <c r="D1736" s="198"/>
      <c r="F1736" s="198"/>
    </row>
    <row r="1737" spans="4:6" s="2" customFormat="1" x14ac:dyDescent="0.25">
      <c r="D1737" s="198"/>
      <c r="F1737" s="198"/>
    </row>
    <row r="1738" spans="4:6" s="2" customFormat="1" x14ac:dyDescent="0.25">
      <c r="D1738" s="198"/>
      <c r="F1738" s="198"/>
    </row>
    <row r="1739" spans="4:6" s="2" customFormat="1" x14ac:dyDescent="0.25">
      <c r="D1739" s="198"/>
      <c r="F1739" s="198"/>
    </row>
    <row r="1740" spans="4:6" s="2" customFormat="1" x14ac:dyDescent="0.25">
      <c r="D1740" s="198"/>
      <c r="F1740" s="198"/>
    </row>
    <row r="1741" spans="4:6" s="2" customFormat="1" x14ac:dyDescent="0.25">
      <c r="D1741" s="198"/>
      <c r="F1741" s="198"/>
    </row>
    <row r="1742" spans="4:6" s="2" customFormat="1" x14ac:dyDescent="0.25">
      <c r="D1742" s="198"/>
      <c r="F1742" s="198"/>
    </row>
    <row r="1743" spans="4:6" s="2" customFormat="1" x14ac:dyDescent="0.25">
      <c r="D1743" s="198"/>
      <c r="F1743" s="198"/>
    </row>
    <row r="1744" spans="4:6" s="2" customFormat="1" x14ac:dyDescent="0.25">
      <c r="D1744" s="198"/>
      <c r="F1744" s="198"/>
    </row>
    <row r="1745" spans="4:6" s="2" customFormat="1" x14ac:dyDescent="0.25">
      <c r="D1745" s="198"/>
      <c r="F1745" s="198"/>
    </row>
    <row r="1746" spans="4:6" s="2" customFormat="1" x14ac:dyDescent="0.25">
      <c r="D1746" s="198"/>
      <c r="F1746" s="198"/>
    </row>
    <row r="1747" spans="4:6" s="2" customFormat="1" x14ac:dyDescent="0.25">
      <c r="D1747" s="198"/>
      <c r="F1747" s="198"/>
    </row>
    <row r="1748" spans="4:6" s="2" customFormat="1" x14ac:dyDescent="0.25">
      <c r="D1748" s="198"/>
      <c r="F1748" s="198"/>
    </row>
    <row r="1749" spans="4:6" s="2" customFormat="1" x14ac:dyDescent="0.25">
      <c r="D1749" s="198"/>
      <c r="F1749" s="198"/>
    </row>
    <row r="1750" spans="4:6" s="2" customFormat="1" x14ac:dyDescent="0.25">
      <c r="D1750" s="198"/>
      <c r="F1750" s="198"/>
    </row>
    <row r="1751" spans="4:6" s="2" customFormat="1" x14ac:dyDescent="0.25">
      <c r="D1751" s="198"/>
      <c r="F1751" s="198"/>
    </row>
    <row r="1752" spans="4:6" s="2" customFormat="1" x14ac:dyDescent="0.25">
      <c r="D1752" s="198"/>
      <c r="F1752" s="198"/>
    </row>
    <row r="1753" spans="4:6" s="2" customFormat="1" x14ac:dyDescent="0.25">
      <c r="D1753" s="198"/>
      <c r="F1753" s="198"/>
    </row>
    <row r="1754" spans="4:6" s="2" customFormat="1" x14ac:dyDescent="0.25">
      <c r="D1754" s="198"/>
      <c r="F1754" s="198"/>
    </row>
    <row r="1755" spans="4:6" s="2" customFormat="1" x14ac:dyDescent="0.25">
      <c r="D1755" s="198"/>
      <c r="F1755" s="198"/>
    </row>
    <row r="1756" spans="4:6" s="2" customFormat="1" x14ac:dyDescent="0.25">
      <c r="D1756" s="198"/>
      <c r="F1756" s="198"/>
    </row>
    <row r="1757" spans="4:6" s="2" customFormat="1" x14ac:dyDescent="0.25">
      <c r="D1757" s="198"/>
      <c r="F1757" s="198"/>
    </row>
    <row r="1758" spans="4:6" s="2" customFormat="1" x14ac:dyDescent="0.25">
      <c r="D1758" s="198"/>
      <c r="F1758" s="198"/>
    </row>
    <row r="1759" spans="4:6" s="2" customFormat="1" x14ac:dyDescent="0.25">
      <c r="D1759" s="198"/>
      <c r="F1759" s="198"/>
    </row>
    <row r="1760" spans="4:6" s="2" customFormat="1" x14ac:dyDescent="0.25">
      <c r="D1760" s="198"/>
      <c r="F1760" s="198"/>
    </row>
    <row r="1761" spans="4:6" s="2" customFormat="1" x14ac:dyDescent="0.25">
      <c r="D1761" s="198"/>
      <c r="F1761" s="198"/>
    </row>
    <row r="1762" spans="4:6" s="2" customFormat="1" x14ac:dyDescent="0.25">
      <c r="D1762" s="198"/>
      <c r="F1762" s="198"/>
    </row>
    <row r="1763" spans="4:6" s="2" customFormat="1" x14ac:dyDescent="0.25">
      <c r="D1763" s="198"/>
      <c r="F1763" s="198"/>
    </row>
    <row r="1764" spans="4:6" s="2" customFormat="1" x14ac:dyDescent="0.25">
      <c r="D1764" s="198"/>
      <c r="F1764" s="198"/>
    </row>
    <row r="1765" spans="4:6" s="2" customFormat="1" x14ac:dyDescent="0.25">
      <c r="D1765" s="198"/>
      <c r="F1765" s="198"/>
    </row>
    <row r="1766" spans="4:6" s="2" customFormat="1" x14ac:dyDescent="0.25">
      <c r="D1766" s="198"/>
      <c r="F1766" s="198"/>
    </row>
    <row r="1767" spans="4:6" s="2" customFormat="1" x14ac:dyDescent="0.25">
      <c r="D1767" s="198"/>
      <c r="F1767" s="198"/>
    </row>
    <row r="1768" spans="4:6" s="2" customFormat="1" x14ac:dyDescent="0.25">
      <c r="D1768" s="198"/>
      <c r="F1768" s="198"/>
    </row>
    <row r="1769" spans="4:6" s="2" customFormat="1" x14ac:dyDescent="0.25">
      <c r="D1769" s="198"/>
      <c r="F1769" s="198"/>
    </row>
    <row r="1770" spans="4:6" s="2" customFormat="1" x14ac:dyDescent="0.25">
      <c r="D1770" s="198"/>
      <c r="F1770" s="198"/>
    </row>
    <row r="1771" spans="4:6" s="2" customFormat="1" x14ac:dyDescent="0.25">
      <c r="D1771" s="198"/>
      <c r="F1771" s="198"/>
    </row>
    <row r="1772" spans="4:6" s="2" customFormat="1" x14ac:dyDescent="0.25">
      <c r="D1772" s="198"/>
      <c r="F1772" s="198"/>
    </row>
    <row r="1773" spans="4:6" s="2" customFormat="1" x14ac:dyDescent="0.25">
      <c r="D1773" s="198"/>
      <c r="F1773" s="198"/>
    </row>
    <row r="1774" spans="4:6" s="2" customFormat="1" x14ac:dyDescent="0.25">
      <c r="D1774" s="198"/>
      <c r="F1774" s="198"/>
    </row>
    <row r="1775" spans="4:6" s="2" customFormat="1" x14ac:dyDescent="0.25">
      <c r="D1775" s="198"/>
      <c r="F1775" s="198"/>
    </row>
    <row r="1776" spans="4:6" s="2" customFormat="1" x14ac:dyDescent="0.25">
      <c r="D1776" s="198"/>
      <c r="F1776" s="198"/>
    </row>
    <row r="1777" spans="4:6" s="2" customFormat="1" x14ac:dyDescent="0.25">
      <c r="D1777" s="198"/>
      <c r="F1777" s="198"/>
    </row>
    <row r="1778" spans="4:6" s="2" customFormat="1" x14ac:dyDescent="0.25">
      <c r="D1778" s="198"/>
      <c r="F1778" s="198"/>
    </row>
    <row r="1779" spans="4:6" s="2" customFormat="1" x14ac:dyDescent="0.25">
      <c r="D1779" s="198"/>
      <c r="F1779" s="198"/>
    </row>
    <row r="1780" spans="4:6" s="2" customFormat="1" x14ac:dyDescent="0.25">
      <c r="D1780" s="198"/>
      <c r="F1780" s="198"/>
    </row>
    <row r="1781" spans="4:6" s="2" customFormat="1" x14ac:dyDescent="0.25">
      <c r="D1781" s="198"/>
      <c r="F1781" s="198"/>
    </row>
    <row r="1782" spans="4:6" s="2" customFormat="1" x14ac:dyDescent="0.25">
      <c r="D1782" s="198"/>
      <c r="F1782" s="198"/>
    </row>
    <row r="1783" spans="4:6" s="2" customFormat="1" x14ac:dyDescent="0.25">
      <c r="D1783" s="198"/>
      <c r="F1783" s="198"/>
    </row>
    <row r="1784" spans="4:6" s="2" customFormat="1" x14ac:dyDescent="0.25">
      <c r="D1784" s="198"/>
      <c r="F1784" s="198"/>
    </row>
    <row r="1785" spans="4:6" s="2" customFormat="1" x14ac:dyDescent="0.25">
      <c r="D1785" s="198"/>
      <c r="F1785" s="198"/>
    </row>
    <row r="1786" spans="4:6" s="2" customFormat="1" x14ac:dyDescent="0.25">
      <c r="D1786" s="198"/>
      <c r="F1786" s="198"/>
    </row>
    <row r="1787" spans="4:6" s="2" customFormat="1" x14ac:dyDescent="0.25">
      <c r="D1787" s="198"/>
      <c r="F1787" s="198"/>
    </row>
    <row r="1788" spans="4:6" s="2" customFormat="1" x14ac:dyDescent="0.25">
      <c r="D1788" s="198"/>
      <c r="F1788" s="198"/>
    </row>
    <row r="1789" spans="4:6" s="2" customFormat="1" x14ac:dyDescent="0.25">
      <c r="D1789" s="198"/>
      <c r="F1789" s="198"/>
    </row>
    <row r="1790" spans="4:6" s="2" customFormat="1" x14ac:dyDescent="0.25">
      <c r="D1790" s="198"/>
      <c r="F1790" s="198"/>
    </row>
    <row r="1791" spans="4:6" s="2" customFormat="1" x14ac:dyDescent="0.25">
      <c r="D1791" s="198"/>
      <c r="F1791" s="198"/>
    </row>
    <row r="1792" spans="4:6" s="2" customFormat="1" x14ac:dyDescent="0.25">
      <c r="D1792" s="198"/>
      <c r="F1792" s="198"/>
    </row>
    <row r="1793" spans="4:6" s="2" customFormat="1" x14ac:dyDescent="0.25">
      <c r="D1793" s="198"/>
      <c r="F1793" s="198"/>
    </row>
    <row r="1794" spans="4:6" s="2" customFormat="1" x14ac:dyDescent="0.25">
      <c r="D1794" s="198"/>
      <c r="F1794" s="198"/>
    </row>
    <row r="1795" spans="4:6" s="2" customFormat="1" x14ac:dyDescent="0.25">
      <c r="D1795" s="198"/>
      <c r="F1795" s="198"/>
    </row>
    <row r="1796" spans="4:6" s="2" customFormat="1" x14ac:dyDescent="0.25">
      <c r="D1796" s="198"/>
      <c r="F1796" s="198"/>
    </row>
    <row r="1797" spans="4:6" s="2" customFormat="1" x14ac:dyDescent="0.25">
      <c r="D1797" s="198"/>
      <c r="F1797" s="198"/>
    </row>
    <row r="1798" spans="4:6" s="2" customFormat="1" x14ac:dyDescent="0.25">
      <c r="D1798" s="198"/>
      <c r="F1798" s="198"/>
    </row>
    <row r="1799" spans="4:6" s="2" customFormat="1" x14ac:dyDescent="0.25">
      <c r="D1799" s="198"/>
      <c r="F1799" s="198"/>
    </row>
    <row r="1800" spans="4:6" s="2" customFormat="1" x14ac:dyDescent="0.25">
      <c r="D1800" s="198"/>
      <c r="F1800" s="198"/>
    </row>
    <row r="1801" spans="4:6" s="2" customFormat="1" x14ac:dyDescent="0.25">
      <c r="D1801" s="198"/>
      <c r="F1801" s="198"/>
    </row>
    <row r="1802" spans="4:6" s="2" customFormat="1" x14ac:dyDescent="0.25">
      <c r="D1802" s="198"/>
      <c r="F1802" s="198"/>
    </row>
    <row r="1803" spans="4:6" s="2" customFormat="1" x14ac:dyDescent="0.25">
      <c r="D1803" s="198"/>
      <c r="F1803" s="198"/>
    </row>
    <row r="1804" spans="4:6" s="2" customFormat="1" x14ac:dyDescent="0.25">
      <c r="D1804" s="198"/>
      <c r="F1804" s="198"/>
    </row>
    <row r="1805" spans="4:6" s="2" customFormat="1" x14ac:dyDescent="0.25">
      <c r="D1805" s="198"/>
      <c r="F1805" s="198"/>
    </row>
    <row r="1806" spans="4:6" s="2" customFormat="1" x14ac:dyDescent="0.25">
      <c r="D1806" s="198"/>
      <c r="F1806" s="198"/>
    </row>
    <row r="1807" spans="4:6" s="2" customFormat="1" x14ac:dyDescent="0.25">
      <c r="D1807" s="198"/>
      <c r="F1807" s="198"/>
    </row>
    <row r="1808" spans="4:6" s="2" customFormat="1" x14ac:dyDescent="0.25">
      <c r="D1808" s="198"/>
      <c r="F1808" s="198"/>
    </row>
    <row r="1809" spans="4:6" s="2" customFormat="1" x14ac:dyDescent="0.25">
      <c r="D1809" s="198"/>
      <c r="F1809" s="198"/>
    </row>
    <row r="1810" spans="4:6" s="2" customFormat="1" x14ac:dyDescent="0.25">
      <c r="D1810" s="198"/>
      <c r="F1810" s="198"/>
    </row>
    <row r="1811" spans="4:6" s="2" customFormat="1" x14ac:dyDescent="0.25">
      <c r="D1811" s="198"/>
      <c r="F1811" s="198"/>
    </row>
    <row r="1812" spans="4:6" s="2" customFormat="1" x14ac:dyDescent="0.25">
      <c r="D1812" s="198"/>
      <c r="F1812" s="198"/>
    </row>
    <row r="1813" spans="4:6" s="2" customFormat="1" x14ac:dyDescent="0.25">
      <c r="D1813" s="198"/>
      <c r="F1813" s="198"/>
    </row>
    <row r="1814" spans="4:6" s="2" customFormat="1" x14ac:dyDescent="0.25">
      <c r="D1814" s="198"/>
      <c r="F1814" s="198"/>
    </row>
    <row r="1815" spans="4:6" s="2" customFormat="1" x14ac:dyDescent="0.25">
      <c r="D1815" s="198"/>
      <c r="F1815" s="198"/>
    </row>
    <row r="1816" spans="4:6" s="2" customFormat="1" x14ac:dyDescent="0.25">
      <c r="D1816" s="198"/>
      <c r="F1816" s="198"/>
    </row>
    <row r="1817" spans="4:6" s="2" customFormat="1" x14ac:dyDescent="0.25">
      <c r="D1817" s="198"/>
      <c r="F1817" s="198"/>
    </row>
    <row r="1818" spans="4:6" s="2" customFormat="1" x14ac:dyDescent="0.25">
      <c r="D1818" s="198"/>
      <c r="F1818" s="198"/>
    </row>
    <row r="1819" spans="4:6" s="2" customFormat="1" x14ac:dyDescent="0.25">
      <c r="D1819" s="198"/>
      <c r="F1819" s="198"/>
    </row>
    <row r="1820" spans="4:6" s="2" customFormat="1" x14ac:dyDescent="0.25">
      <c r="D1820" s="198"/>
      <c r="F1820" s="198"/>
    </row>
    <row r="1821" spans="4:6" s="2" customFormat="1" x14ac:dyDescent="0.25">
      <c r="D1821" s="198"/>
      <c r="F1821" s="198"/>
    </row>
    <row r="1822" spans="4:6" s="2" customFormat="1" x14ac:dyDescent="0.25">
      <c r="D1822" s="198"/>
      <c r="F1822" s="198"/>
    </row>
    <row r="1823" spans="4:6" s="2" customFormat="1" x14ac:dyDescent="0.25">
      <c r="D1823" s="198"/>
      <c r="F1823" s="198"/>
    </row>
    <row r="1824" spans="4:6" s="2" customFormat="1" x14ac:dyDescent="0.25">
      <c r="D1824" s="198"/>
      <c r="F1824" s="198"/>
    </row>
    <row r="1825" spans="4:6" s="2" customFormat="1" x14ac:dyDescent="0.25">
      <c r="D1825" s="198"/>
      <c r="F1825" s="198"/>
    </row>
    <row r="1826" spans="4:6" s="2" customFormat="1" x14ac:dyDescent="0.25">
      <c r="D1826" s="198"/>
      <c r="F1826" s="198"/>
    </row>
    <row r="1827" spans="4:6" s="2" customFormat="1" x14ac:dyDescent="0.25">
      <c r="D1827" s="198"/>
      <c r="F1827" s="198"/>
    </row>
    <row r="1828" spans="4:6" s="2" customFormat="1" x14ac:dyDescent="0.25">
      <c r="D1828" s="198"/>
      <c r="F1828" s="198"/>
    </row>
    <row r="1829" spans="4:6" s="2" customFormat="1" x14ac:dyDescent="0.25">
      <c r="D1829" s="198"/>
      <c r="F1829" s="198"/>
    </row>
    <row r="1830" spans="4:6" s="2" customFormat="1" x14ac:dyDescent="0.25">
      <c r="D1830" s="198"/>
      <c r="F1830" s="198"/>
    </row>
    <row r="1831" spans="4:6" s="2" customFormat="1" x14ac:dyDescent="0.25">
      <c r="D1831" s="198"/>
      <c r="F1831" s="198"/>
    </row>
    <row r="1832" spans="4:6" s="2" customFormat="1" x14ac:dyDescent="0.25">
      <c r="D1832" s="198"/>
      <c r="F1832" s="198"/>
    </row>
    <row r="1833" spans="4:6" s="2" customFormat="1" x14ac:dyDescent="0.25">
      <c r="D1833" s="198"/>
      <c r="F1833" s="198"/>
    </row>
    <row r="1834" spans="4:6" s="2" customFormat="1" x14ac:dyDescent="0.25">
      <c r="D1834" s="198"/>
      <c r="F1834" s="198"/>
    </row>
    <row r="1835" spans="4:6" s="2" customFormat="1" x14ac:dyDescent="0.25">
      <c r="D1835" s="198"/>
      <c r="F1835" s="198"/>
    </row>
    <row r="1836" spans="4:6" s="2" customFormat="1" x14ac:dyDescent="0.25">
      <c r="D1836" s="198"/>
      <c r="F1836" s="198"/>
    </row>
    <row r="1837" spans="4:6" s="2" customFormat="1" x14ac:dyDescent="0.25">
      <c r="D1837" s="198"/>
      <c r="F1837" s="198"/>
    </row>
    <row r="1838" spans="4:6" s="2" customFormat="1" x14ac:dyDescent="0.25">
      <c r="D1838" s="198"/>
      <c r="F1838" s="198"/>
    </row>
    <row r="1839" spans="4:6" s="2" customFormat="1" x14ac:dyDescent="0.25">
      <c r="D1839" s="198"/>
      <c r="F1839" s="198"/>
    </row>
    <row r="1840" spans="4:6" s="2" customFormat="1" x14ac:dyDescent="0.25">
      <c r="D1840" s="198"/>
      <c r="F1840" s="198"/>
    </row>
    <row r="1841" spans="4:6" s="2" customFormat="1" x14ac:dyDescent="0.25">
      <c r="D1841" s="198"/>
      <c r="F1841" s="198"/>
    </row>
    <row r="1842" spans="4:6" s="2" customFormat="1" x14ac:dyDescent="0.25">
      <c r="D1842" s="198"/>
      <c r="F1842" s="198"/>
    </row>
    <row r="1843" spans="4:6" s="2" customFormat="1" x14ac:dyDescent="0.25">
      <c r="D1843" s="198"/>
      <c r="F1843" s="198"/>
    </row>
    <row r="1844" spans="4:6" s="2" customFormat="1" x14ac:dyDescent="0.25">
      <c r="D1844" s="198"/>
      <c r="F1844" s="198"/>
    </row>
    <row r="1845" spans="4:6" s="2" customFormat="1" x14ac:dyDescent="0.25">
      <c r="D1845" s="198"/>
      <c r="F1845" s="198"/>
    </row>
    <row r="1846" spans="4:6" s="2" customFormat="1" x14ac:dyDescent="0.25">
      <c r="D1846" s="198"/>
      <c r="F1846" s="198"/>
    </row>
    <row r="1847" spans="4:6" s="2" customFormat="1" x14ac:dyDescent="0.25">
      <c r="D1847" s="198"/>
      <c r="F1847" s="198"/>
    </row>
    <row r="1848" spans="4:6" s="2" customFormat="1" x14ac:dyDescent="0.25">
      <c r="D1848" s="198"/>
      <c r="F1848" s="198"/>
    </row>
    <row r="1849" spans="4:6" s="2" customFormat="1" x14ac:dyDescent="0.25">
      <c r="D1849" s="198"/>
      <c r="F1849" s="198"/>
    </row>
    <row r="1850" spans="4:6" s="2" customFormat="1" x14ac:dyDescent="0.25">
      <c r="D1850" s="198"/>
      <c r="F1850" s="198"/>
    </row>
    <row r="1851" spans="4:6" s="2" customFormat="1" x14ac:dyDescent="0.25">
      <c r="D1851" s="198"/>
      <c r="F1851" s="198"/>
    </row>
    <row r="1852" spans="4:6" s="2" customFormat="1" x14ac:dyDescent="0.25">
      <c r="D1852" s="198"/>
      <c r="F1852" s="198"/>
    </row>
    <row r="1853" spans="4:6" s="2" customFormat="1" x14ac:dyDescent="0.25">
      <c r="D1853" s="198"/>
      <c r="F1853" s="198"/>
    </row>
    <row r="1854" spans="4:6" s="2" customFormat="1" x14ac:dyDescent="0.25">
      <c r="D1854" s="198"/>
      <c r="F1854" s="198"/>
    </row>
    <row r="1855" spans="4:6" s="2" customFormat="1" x14ac:dyDescent="0.25">
      <c r="D1855" s="198"/>
      <c r="F1855" s="198"/>
    </row>
    <row r="1856" spans="4:6" s="2" customFormat="1" x14ac:dyDescent="0.25">
      <c r="D1856" s="198"/>
      <c r="F1856" s="198"/>
    </row>
    <row r="1857" spans="4:6" s="2" customFormat="1" x14ac:dyDescent="0.25">
      <c r="D1857" s="198"/>
      <c r="F1857" s="198"/>
    </row>
    <row r="1858" spans="4:6" s="2" customFormat="1" x14ac:dyDescent="0.25">
      <c r="D1858" s="198"/>
      <c r="F1858" s="198"/>
    </row>
    <row r="1859" spans="4:6" s="2" customFormat="1" x14ac:dyDescent="0.25">
      <c r="D1859" s="198"/>
      <c r="F1859" s="198"/>
    </row>
    <row r="1860" spans="4:6" s="2" customFormat="1" x14ac:dyDescent="0.25">
      <c r="D1860" s="198"/>
      <c r="F1860" s="198"/>
    </row>
    <row r="1861" spans="4:6" s="2" customFormat="1" x14ac:dyDescent="0.25">
      <c r="D1861" s="198"/>
      <c r="F1861" s="198"/>
    </row>
    <row r="1862" spans="4:6" s="2" customFormat="1" x14ac:dyDescent="0.25">
      <c r="D1862" s="198"/>
      <c r="F1862" s="198"/>
    </row>
    <row r="1863" spans="4:6" s="2" customFormat="1" x14ac:dyDescent="0.25">
      <c r="D1863" s="198"/>
      <c r="F1863" s="198"/>
    </row>
    <row r="1864" spans="4:6" s="2" customFormat="1" x14ac:dyDescent="0.25">
      <c r="D1864" s="198"/>
      <c r="F1864" s="198"/>
    </row>
    <row r="1865" spans="4:6" s="2" customFormat="1" x14ac:dyDescent="0.25">
      <c r="D1865" s="198"/>
      <c r="F1865" s="198"/>
    </row>
    <row r="1866" spans="4:6" s="2" customFormat="1" x14ac:dyDescent="0.25">
      <c r="D1866" s="198"/>
      <c r="F1866" s="198"/>
    </row>
    <row r="1867" spans="4:6" s="2" customFormat="1" x14ac:dyDescent="0.25">
      <c r="D1867" s="198"/>
      <c r="F1867" s="198"/>
    </row>
    <row r="1868" spans="4:6" s="2" customFormat="1" x14ac:dyDescent="0.25">
      <c r="D1868" s="198"/>
      <c r="F1868" s="198"/>
    </row>
    <row r="1869" spans="4:6" s="2" customFormat="1" x14ac:dyDescent="0.25">
      <c r="D1869" s="198"/>
      <c r="F1869" s="198"/>
    </row>
    <row r="1870" spans="4:6" s="2" customFormat="1" x14ac:dyDescent="0.25">
      <c r="D1870" s="198"/>
      <c r="F1870" s="198"/>
    </row>
    <row r="1871" spans="4:6" s="2" customFormat="1" x14ac:dyDescent="0.25">
      <c r="D1871" s="198"/>
      <c r="F1871" s="198"/>
    </row>
    <row r="1872" spans="4:6" s="2" customFormat="1" x14ac:dyDescent="0.25">
      <c r="D1872" s="198"/>
      <c r="F1872" s="198"/>
    </row>
    <row r="1873" spans="4:6" s="2" customFormat="1" x14ac:dyDescent="0.25">
      <c r="D1873" s="198"/>
      <c r="F1873" s="198"/>
    </row>
    <row r="1874" spans="4:6" s="2" customFormat="1" x14ac:dyDescent="0.25">
      <c r="D1874" s="198"/>
      <c r="F1874" s="198"/>
    </row>
    <row r="1875" spans="4:6" s="2" customFormat="1" x14ac:dyDescent="0.25">
      <c r="D1875" s="198"/>
      <c r="F1875" s="198"/>
    </row>
    <row r="1876" spans="4:6" s="2" customFormat="1" x14ac:dyDescent="0.25">
      <c r="D1876" s="198"/>
      <c r="F1876" s="198"/>
    </row>
    <row r="1877" spans="4:6" s="2" customFormat="1" x14ac:dyDescent="0.25">
      <c r="D1877" s="198"/>
      <c r="F1877" s="198"/>
    </row>
    <row r="1878" spans="4:6" s="2" customFormat="1" x14ac:dyDescent="0.25">
      <c r="D1878" s="198"/>
      <c r="F1878" s="198"/>
    </row>
    <row r="1879" spans="4:6" s="2" customFormat="1" x14ac:dyDescent="0.25">
      <c r="D1879" s="198"/>
      <c r="F1879" s="198"/>
    </row>
    <row r="1880" spans="4:6" s="2" customFormat="1" x14ac:dyDescent="0.25">
      <c r="D1880" s="198"/>
      <c r="F1880" s="198"/>
    </row>
    <row r="1881" spans="4:6" s="2" customFormat="1" x14ac:dyDescent="0.25">
      <c r="D1881" s="198"/>
      <c r="F1881" s="198"/>
    </row>
    <row r="1882" spans="4:6" s="2" customFormat="1" x14ac:dyDescent="0.25">
      <c r="D1882" s="198"/>
      <c r="F1882" s="198"/>
    </row>
    <row r="1883" spans="4:6" s="2" customFormat="1" x14ac:dyDescent="0.25">
      <c r="D1883" s="198"/>
      <c r="F1883" s="198"/>
    </row>
    <row r="1884" spans="4:6" s="2" customFormat="1" x14ac:dyDescent="0.25">
      <c r="D1884" s="198"/>
      <c r="F1884" s="198"/>
    </row>
    <row r="1885" spans="4:6" s="2" customFormat="1" x14ac:dyDescent="0.25">
      <c r="D1885" s="198"/>
      <c r="F1885" s="198"/>
    </row>
    <row r="1886" spans="4:6" s="2" customFormat="1" x14ac:dyDescent="0.25">
      <c r="D1886" s="198"/>
      <c r="F1886" s="198"/>
    </row>
    <row r="1887" spans="4:6" s="2" customFormat="1" x14ac:dyDescent="0.25">
      <c r="D1887" s="198"/>
      <c r="F1887" s="198"/>
    </row>
    <row r="1888" spans="4:6" s="2" customFormat="1" x14ac:dyDescent="0.25">
      <c r="D1888" s="198"/>
      <c r="F1888" s="198"/>
    </row>
    <row r="1889" spans="4:6" s="2" customFormat="1" x14ac:dyDescent="0.25">
      <c r="D1889" s="198"/>
      <c r="F1889" s="198"/>
    </row>
    <row r="1890" spans="4:6" s="2" customFormat="1" x14ac:dyDescent="0.25">
      <c r="D1890" s="198"/>
      <c r="F1890" s="198"/>
    </row>
    <row r="1891" spans="4:6" s="2" customFormat="1" x14ac:dyDescent="0.25">
      <c r="D1891" s="198"/>
      <c r="F1891" s="198"/>
    </row>
    <row r="1892" spans="4:6" s="2" customFormat="1" x14ac:dyDescent="0.25">
      <c r="D1892" s="198"/>
      <c r="F1892" s="198"/>
    </row>
    <row r="1893" spans="4:6" s="2" customFormat="1" x14ac:dyDescent="0.25">
      <c r="D1893" s="198"/>
      <c r="F1893" s="198"/>
    </row>
    <row r="1894" spans="4:6" s="2" customFormat="1" x14ac:dyDescent="0.25">
      <c r="D1894" s="198"/>
      <c r="F1894" s="198"/>
    </row>
    <row r="1895" spans="4:6" s="2" customFormat="1" x14ac:dyDescent="0.25">
      <c r="D1895" s="198"/>
      <c r="F1895" s="198"/>
    </row>
    <row r="1896" spans="4:6" s="2" customFormat="1" x14ac:dyDescent="0.25">
      <c r="D1896" s="198"/>
      <c r="F1896" s="198"/>
    </row>
    <row r="1897" spans="4:6" s="2" customFormat="1" x14ac:dyDescent="0.25">
      <c r="D1897" s="198"/>
      <c r="F1897" s="198"/>
    </row>
    <row r="1898" spans="4:6" s="2" customFormat="1" x14ac:dyDescent="0.25">
      <c r="D1898" s="198"/>
      <c r="F1898" s="198"/>
    </row>
    <row r="1899" spans="4:6" s="2" customFormat="1" x14ac:dyDescent="0.25">
      <c r="D1899" s="198"/>
      <c r="F1899" s="198"/>
    </row>
    <row r="1900" spans="4:6" s="2" customFormat="1" x14ac:dyDescent="0.25">
      <c r="D1900" s="198"/>
      <c r="F1900" s="198"/>
    </row>
    <row r="1901" spans="4:6" s="2" customFormat="1" x14ac:dyDescent="0.25">
      <c r="D1901" s="198"/>
      <c r="F1901" s="198"/>
    </row>
    <row r="1902" spans="4:6" s="2" customFormat="1" x14ac:dyDescent="0.25">
      <c r="D1902" s="198"/>
      <c r="F1902" s="198"/>
    </row>
    <row r="1903" spans="4:6" s="2" customFormat="1" x14ac:dyDescent="0.25">
      <c r="D1903" s="198"/>
      <c r="F1903" s="198"/>
    </row>
    <row r="1904" spans="4:6" s="2" customFormat="1" x14ac:dyDescent="0.25">
      <c r="D1904" s="198"/>
      <c r="F1904" s="198"/>
    </row>
    <row r="1905" spans="4:6" s="2" customFormat="1" x14ac:dyDescent="0.25">
      <c r="D1905" s="198"/>
      <c r="F1905" s="198"/>
    </row>
    <row r="1906" spans="4:6" s="2" customFormat="1" x14ac:dyDescent="0.25">
      <c r="D1906" s="198"/>
      <c r="F1906" s="198"/>
    </row>
    <row r="1907" spans="4:6" s="2" customFormat="1" x14ac:dyDescent="0.25">
      <c r="D1907" s="198"/>
      <c r="F1907" s="198"/>
    </row>
    <row r="1908" spans="4:6" s="2" customFormat="1" x14ac:dyDescent="0.25">
      <c r="D1908" s="198"/>
      <c r="F1908" s="198"/>
    </row>
    <row r="1909" spans="4:6" s="2" customFormat="1" x14ac:dyDescent="0.25">
      <c r="D1909" s="198"/>
      <c r="F1909" s="198"/>
    </row>
    <row r="1910" spans="4:6" s="2" customFormat="1" x14ac:dyDescent="0.25">
      <c r="D1910" s="198"/>
      <c r="F1910" s="198"/>
    </row>
    <row r="1911" spans="4:6" s="2" customFormat="1" x14ac:dyDescent="0.25">
      <c r="D1911" s="198"/>
      <c r="F1911" s="198"/>
    </row>
    <row r="1912" spans="4:6" s="2" customFormat="1" x14ac:dyDescent="0.25">
      <c r="D1912" s="198"/>
      <c r="F1912" s="198"/>
    </row>
    <row r="1913" spans="4:6" s="2" customFormat="1" x14ac:dyDescent="0.25">
      <c r="D1913" s="198"/>
      <c r="F1913" s="198"/>
    </row>
    <row r="1914" spans="4:6" s="2" customFormat="1" x14ac:dyDescent="0.25">
      <c r="D1914" s="198"/>
      <c r="F1914" s="198"/>
    </row>
    <row r="1915" spans="4:6" s="2" customFormat="1" x14ac:dyDescent="0.25">
      <c r="D1915" s="198"/>
      <c r="F1915" s="198"/>
    </row>
    <row r="1916" spans="4:6" s="2" customFormat="1" x14ac:dyDescent="0.25">
      <c r="D1916" s="198"/>
      <c r="F1916" s="198"/>
    </row>
    <row r="1917" spans="4:6" s="2" customFormat="1" x14ac:dyDescent="0.25">
      <c r="D1917" s="198"/>
      <c r="F1917" s="198"/>
    </row>
    <row r="1918" spans="4:6" s="2" customFormat="1" x14ac:dyDescent="0.25">
      <c r="D1918" s="198"/>
      <c r="F1918" s="198"/>
    </row>
    <row r="1919" spans="4:6" s="2" customFormat="1" x14ac:dyDescent="0.25">
      <c r="D1919" s="198"/>
      <c r="F1919" s="198"/>
    </row>
    <row r="1920" spans="4:6" s="2" customFormat="1" x14ac:dyDescent="0.25">
      <c r="D1920" s="198"/>
      <c r="F1920" s="198"/>
    </row>
    <row r="1921" spans="4:6" s="2" customFormat="1" x14ac:dyDescent="0.25">
      <c r="D1921" s="198"/>
      <c r="F1921" s="198"/>
    </row>
    <row r="1922" spans="4:6" s="2" customFormat="1" x14ac:dyDescent="0.25">
      <c r="D1922" s="198"/>
      <c r="F1922" s="198"/>
    </row>
    <row r="1923" spans="4:6" s="2" customFormat="1" x14ac:dyDescent="0.25">
      <c r="D1923" s="198"/>
      <c r="F1923" s="198"/>
    </row>
    <row r="1924" spans="4:6" s="2" customFormat="1" x14ac:dyDescent="0.25">
      <c r="D1924" s="198"/>
      <c r="F1924" s="198"/>
    </row>
    <row r="1925" spans="4:6" s="2" customFormat="1" x14ac:dyDescent="0.25">
      <c r="D1925" s="198"/>
      <c r="F1925" s="198"/>
    </row>
    <row r="1926" spans="4:6" s="2" customFormat="1" x14ac:dyDescent="0.25">
      <c r="D1926" s="198"/>
      <c r="F1926" s="198"/>
    </row>
    <row r="1927" spans="4:6" s="2" customFormat="1" x14ac:dyDescent="0.25">
      <c r="D1927" s="198"/>
      <c r="F1927" s="198"/>
    </row>
    <row r="1928" spans="4:6" s="2" customFormat="1" x14ac:dyDescent="0.25">
      <c r="D1928" s="198"/>
      <c r="F1928" s="198"/>
    </row>
    <row r="1929" spans="4:6" s="2" customFormat="1" x14ac:dyDescent="0.25">
      <c r="D1929" s="198"/>
      <c r="F1929" s="198"/>
    </row>
    <row r="1930" spans="4:6" s="2" customFormat="1" x14ac:dyDescent="0.25">
      <c r="D1930" s="198"/>
      <c r="F1930" s="198"/>
    </row>
    <row r="1931" spans="4:6" s="2" customFormat="1" x14ac:dyDescent="0.25">
      <c r="D1931" s="198"/>
      <c r="F1931" s="198"/>
    </row>
    <row r="1932" spans="4:6" s="2" customFormat="1" x14ac:dyDescent="0.25">
      <c r="D1932" s="198"/>
      <c r="F1932" s="198"/>
    </row>
    <row r="1933" spans="4:6" s="2" customFormat="1" x14ac:dyDescent="0.25">
      <c r="D1933" s="198"/>
      <c r="F1933" s="198"/>
    </row>
    <row r="1934" spans="4:6" s="2" customFormat="1" x14ac:dyDescent="0.25">
      <c r="D1934" s="198"/>
      <c r="F1934" s="198"/>
    </row>
    <row r="1935" spans="4:6" s="2" customFormat="1" x14ac:dyDescent="0.25">
      <c r="D1935" s="198"/>
      <c r="F1935" s="198"/>
    </row>
    <row r="1936" spans="4:6" s="2" customFormat="1" x14ac:dyDescent="0.25">
      <c r="D1936" s="198"/>
      <c r="F1936" s="198"/>
    </row>
    <row r="1937" spans="4:6" s="2" customFormat="1" x14ac:dyDescent="0.25">
      <c r="D1937" s="198"/>
      <c r="F1937" s="198"/>
    </row>
    <row r="1938" spans="4:6" s="2" customFormat="1" x14ac:dyDescent="0.25">
      <c r="D1938" s="198"/>
      <c r="F1938" s="198"/>
    </row>
    <row r="1939" spans="4:6" s="2" customFormat="1" x14ac:dyDescent="0.25">
      <c r="D1939" s="198"/>
      <c r="F1939" s="198"/>
    </row>
    <row r="1940" spans="4:6" s="2" customFormat="1" x14ac:dyDescent="0.25">
      <c r="D1940" s="198"/>
      <c r="F1940" s="198"/>
    </row>
    <row r="1941" spans="4:6" s="2" customFormat="1" x14ac:dyDescent="0.25">
      <c r="D1941" s="198"/>
      <c r="F1941" s="198"/>
    </row>
    <row r="1942" spans="4:6" s="2" customFormat="1" x14ac:dyDescent="0.25">
      <c r="D1942" s="198"/>
      <c r="F1942" s="198"/>
    </row>
    <row r="1943" spans="4:6" s="2" customFormat="1" x14ac:dyDescent="0.25">
      <c r="D1943" s="198"/>
      <c r="F1943" s="198"/>
    </row>
    <row r="1944" spans="4:6" s="2" customFormat="1" x14ac:dyDescent="0.25">
      <c r="D1944" s="198"/>
      <c r="F1944" s="198"/>
    </row>
    <row r="1945" spans="4:6" s="2" customFormat="1" x14ac:dyDescent="0.25">
      <c r="D1945" s="198"/>
      <c r="F1945" s="198"/>
    </row>
    <row r="1946" spans="4:6" s="2" customFormat="1" x14ac:dyDescent="0.25">
      <c r="D1946" s="198"/>
      <c r="F1946" s="198"/>
    </row>
    <row r="1947" spans="4:6" s="2" customFormat="1" x14ac:dyDescent="0.25">
      <c r="D1947" s="198"/>
      <c r="F1947" s="198"/>
    </row>
    <row r="1948" spans="4:6" s="2" customFormat="1" x14ac:dyDescent="0.25">
      <c r="D1948" s="198"/>
      <c r="F1948" s="198"/>
    </row>
    <row r="1949" spans="4:6" s="2" customFormat="1" x14ac:dyDescent="0.25">
      <c r="D1949" s="198"/>
      <c r="F1949" s="198"/>
    </row>
    <row r="1950" spans="4:6" s="2" customFormat="1" x14ac:dyDescent="0.25">
      <c r="D1950" s="198"/>
      <c r="F1950" s="198"/>
    </row>
    <row r="1951" spans="4:6" s="2" customFormat="1" x14ac:dyDescent="0.25">
      <c r="D1951" s="198"/>
      <c r="F1951" s="198"/>
    </row>
    <row r="1952" spans="4:6" s="2" customFormat="1" x14ac:dyDescent="0.25">
      <c r="D1952" s="198"/>
      <c r="F1952" s="198"/>
    </row>
    <row r="1953" spans="4:6" s="2" customFormat="1" x14ac:dyDescent="0.25">
      <c r="D1953" s="198"/>
      <c r="F1953" s="198"/>
    </row>
    <row r="1954" spans="4:6" s="2" customFormat="1" x14ac:dyDescent="0.25">
      <c r="D1954" s="198"/>
      <c r="F1954" s="198"/>
    </row>
    <row r="1955" spans="4:6" s="2" customFormat="1" x14ac:dyDescent="0.25">
      <c r="D1955" s="198"/>
      <c r="F1955" s="198"/>
    </row>
    <row r="1956" spans="4:6" s="2" customFormat="1" x14ac:dyDescent="0.25">
      <c r="D1956" s="198"/>
      <c r="F1956" s="198"/>
    </row>
    <row r="1957" spans="4:6" s="2" customFormat="1" x14ac:dyDescent="0.25">
      <c r="D1957" s="198"/>
      <c r="F1957" s="198"/>
    </row>
    <row r="1958" spans="4:6" s="2" customFormat="1" x14ac:dyDescent="0.25">
      <c r="D1958" s="198"/>
      <c r="F1958" s="198"/>
    </row>
    <row r="1959" spans="4:6" s="2" customFormat="1" x14ac:dyDescent="0.25">
      <c r="D1959" s="198"/>
      <c r="F1959" s="198"/>
    </row>
    <row r="1960" spans="4:6" s="2" customFormat="1" x14ac:dyDescent="0.25">
      <c r="D1960" s="198"/>
      <c r="F1960" s="198"/>
    </row>
    <row r="1961" spans="4:6" s="2" customFormat="1" x14ac:dyDescent="0.25">
      <c r="D1961" s="198"/>
      <c r="F1961" s="198"/>
    </row>
    <row r="1962" spans="4:6" s="2" customFormat="1" x14ac:dyDescent="0.25">
      <c r="D1962" s="198"/>
      <c r="F1962" s="198"/>
    </row>
    <row r="1963" spans="4:6" s="2" customFormat="1" x14ac:dyDescent="0.25">
      <c r="D1963" s="198"/>
      <c r="F1963" s="198"/>
    </row>
    <row r="1964" spans="4:6" s="2" customFormat="1" x14ac:dyDescent="0.25">
      <c r="D1964" s="198"/>
      <c r="F1964" s="198"/>
    </row>
    <row r="1965" spans="4:6" s="2" customFormat="1" x14ac:dyDescent="0.25">
      <c r="D1965" s="198"/>
      <c r="F1965" s="198"/>
    </row>
    <row r="1966" spans="4:6" s="2" customFormat="1" x14ac:dyDescent="0.25">
      <c r="D1966" s="198"/>
      <c r="F1966" s="198"/>
    </row>
    <row r="1967" spans="4:6" s="2" customFormat="1" x14ac:dyDescent="0.25">
      <c r="D1967" s="198"/>
      <c r="F1967" s="198"/>
    </row>
    <row r="1968" spans="4:6" s="2" customFormat="1" x14ac:dyDescent="0.25">
      <c r="D1968" s="198"/>
      <c r="F1968" s="198"/>
    </row>
    <row r="1969" spans="4:6" s="2" customFormat="1" x14ac:dyDescent="0.25">
      <c r="D1969" s="198"/>
      <c r="F1969" s="198"/>
    </row>
    <row r="1970" spans="4:6" s="2" customFormat="1" x14ac:dyDescent="0.25">
      <c r="D1970" s="198"/>
      <c r="F1970" s="198"/>
    </row>
    <row r="1971" spans="4:6" s="2" customFormat="1" x14ac:dyDescent="0.25">
      <c r="D1971" s="198"/>
      <c r="F1971" s="198"/>
    </row>
    <row r="1972" spans="4:6" s="2" customFormat="1" x14ac:dyDescent="0.25">
      <c r="D1972" s="198"/>
      <c r="F1972" s="198"/>
    </row>
    <row r="1973" spans="4:6" s="2" customFormat="1" x14ac:dyDescent="0.25">
      <c r="D1973" s="198"/>
      <c r="F1973" s="198"/>
    </row>
    <row r="1974" spans="4:6" s="2" customFormat="1" x14ac:dyDescent="0.25">
      <c r="D1974" s="198"/>
      <c r="F1974" s="198"/>
    </row>
    <row r="1975" spans="4:6" s="2" customFormat="1" x14ac:dyDescent="0.25">
      <c r="D1975" s="198"/>
      <c r="F1975" s="198"/>
    </row>
    <row r="1976" spans="4:6" s="2" customFormat="1" x14ac:dyDescent="0.25">
      <c r="D1976" s="198"/>
      <c r="F1976" s="198"/>
    </row>
    <row r="1977" spans="4:6" s="2" customFormat="1" x14ac:dyDescent="0.25">
      <c r="D1977" s="198"/>
      <c r="F1977" s="198"/>
    </row>
    <row r="1978" spans="4:6" s="2" customFormat="1" x14ac:dyDescent="0.25">
      <c r="D1978" s="198"/>
      <c r="F1978" s="198"/>
    </row>
    <row r="1979" spans="4:6" s="2" customFormat="1" x14ac:dyDescent="0.25">
      <c r="D1979" s="198"/>
      <c r="F1979" s="198"/>
    </row>
    <row r="1980" spans="4:6" s="2" customFormat="1" x14ac:dyDescent="0.25">
      <c r="D1980" s="198"/>
      <c r="F1980" s="198"/>
    </row>
    <row r="1981" spans="4:6" s="2" customFormat="1" x14ac:dyDescent="0.25">
      <c r="D1981" s="198"/>
      <c r="F1981" s="198"/>
    </row>
    <row r="1982" spans="4:6" s="2" customFormat="1" x14ac:dyDescent="0.25">
      <c r="D1982" s="198"/>
      <c r="F1982" s="198"/>
    </row>
    <row r="1983" spans="4:6" s="2" customFormat="1" x14ac:dyDescent="0.25">
      <c r="D1983" s="198"/>
      <c r="F1983" s="198"/>
    </row>
    <row r="1984" spans="4:6" s="2" customFormat="1" x14ac:dyDescent="0.25">
      <c r="D1984" s="198"/>
      <c r="F1984" s="198"/>
    </row>
    <row r="1985" spans="4:6" s="2" customFormat="1" x14ac:dyDescent="0.25">
      <c r="D1985" s="198"/>
      <c r="F1985" s="198"/>
    </row>
    <row r="1986" spans="4:6" s="2" customFormat="1" x14ac:dyDescent="0.25">
      <c r="D1986" s="198"/>
      <c r="F1986" s="198"/>
    </row>
    <row r="1987" spans="4:6" s="2" customFormat="1" x14ac:dyDescent="0.25">
      <c r="D1987" s="198"/>
      <c r="F1987" s="198"/>
    </row>
    <row r="1988" spans="4:6" s="2" customFormat="1" x14ac:dyDescent="0.25">
      <c r="D1988" s="198"/>
      <c r="F1988" s="198"/>
    </row>
    <row r="1989" spans="4:6" s="2" customFormat="1" x14ac:dyDescent="0.25">
      <c r="D1989" s="198"/>
      <c r="F1989" s="198"/>
    </row>
    <row r="1990" spans="4:6" s="2" customFormat="1" x14ac:dyDescent="0.25">
      <c r="D1990" s="198"/>
      <c r="F1990" s="198"/>
    </row>
    <row r="1991" spans="4:6" s="2" customFormat="1" x14ac:dyDescent="0.25">
      <c r="D1991" s="198"/>
      <c r="F1991" s="198"/>
    </row>
    <row r="1992" spans="4:6" s="2" customFormat="1" x14ac:dyDescent="0.25">
      <c r="D1992" s="198"/>
      <c r="F1992" s="198"/>
    </row>
    <row r="1993" spans="4:6" s="2" customFormat="1" x14ac:dyDescent="0.25">
      <c r="D1993" s="198"/>
      <c r="F1993" s="198"/>
    </row>
    <row r="1994" spans="4:6" s="2" customFormat="1" x14ac:dyDescent="0.25">
      <c r="D1994" s="198"/>
      <c r="F1994" s="198"/>
    </row>
    <row r="1995" spans="4:6" s="2" customFormat="1" x14ac:dyDescent="0.25">
      <c r="D1995" s="198"/>
      <c r="F1995" s="198"/>
    </row>
    <row r="1996" spans="4:6" s="2" customFormat="1" x14ac:dyDescent="0.25">
      <c r="D1996" s="198"/>
      <c r="F1996" s="198"/>
    </row>
    <row r="1997" spans="4:6" s="2" customFormat="1" x14ac:dyDescent="0.25">
      <c r="D1997" s="198"/>
      <c r="F1997" s="198"/>
    </row>
    <row r="1998" spans="4:6" s="2" customFormat="1" x14ac:dyDescent="0.25">
      <c r="D1998" s="198"/>
      <c r="F1998" s="198"/>
    </row>
    <row r="1999" spans="4:6" s="2" customFormat="1" x14ac:dyDescent="0.25">
      <c r="D1999" s="198"/>
      <c r="F1999" s="198"/>
    </row>
    <row r="2000" spans="4:6" s="2" customFormat="1" x14ac:dyDescent="0.25">
      <c r="D2000" s="198"/>
      <c r="F2000" s="198"/>
    </row>
    <row r="2001" spans="4:6" s="2" customFormat="1" x14ac:dyDescent="0.25">
      <c r="D2001" s="198"/>
      <c r="F2001" s="198"/>
    </row>
    <row r="2002" spans="4:6" s="2" customFormat="1" x14ac:dyDescent="0.25">
      <c r="D2002" s="198"/>
      <c r="F2002" s="198"/>
    </row>
    <row r="2003" spans="4:6" s="2" customFormat="1" x14ac:dyDescent="0.25">
      <c r="D2003" s="198"/>
      <c r="F2003" s="198"/>
    </row>
    <row r="2004" spans="4:6" s="2" customFormat="1" x14ac:dyDescent="0.25">
      <c r="D2004" s="198"/>
      <c r="F2004" s="198"/>
    </row>
    <row r="2005" spans="4:6" s="2" customFormat="1" x14ac:dyDescent="0.25">
      <c r="D2005" s="198"/>
      <c r="F2005" s="198"/>
    </row>
    <row r="2006" spans="4:6" s="2" customFormat="1" x14ac:dyDescent="0.25">
      <c r="D2006" s="198"/>
      <c r="F2006" s="198"/>
    </row>
    <row r="2007" spans="4:6" s="2" customFormat="1" x14ac:dyDescent="0.25">
      <c r="D2007" s="198"/>
      <c r="F2007" s="198"/>
    </row>
    <row r="2008" spans="4:6" s="2" customFormat="1" x14ac:dyDescent="0.25">
      <c r="D2008" s="198"/>
      <c r="F2008" s="198"/>
    </row>
    <row r="2009" spans="4:6" s="2" customFormat="1" x14ac:dyDescent="0.25">
      <c r="D2009" s="198"/>
      <c r="F2009" s="198"/>
    </row>
    <row r="2010" spans="4:6" s="2" customFormat="1" x14ac:dyDescent="0.25">
      <c r="D2010" s="198"/>
      <c r="F2010" s="198"/>
    </row>
    <row r="2011" spans="4:6" s="2" customFormat="1" x14ac:dyDescent="0.25">
      <c r="D2011" s="198"/>
      <c r="F2011" s="198"/>
    </row>
    <row r="2012" spans="4:6" s="2" customFormat="1" x14ac:dyDescent="0.25">
      <c r="D2012" s="198"/>
      <c r="F2012" s="198"/>
    </row>
    <row r="2013" spans="4:6" s="2" customFormat="1" x14ac:dyDescent="0.25">
      <c r="D2013" s="198"/>
      <c r="F2013" s="198"/>
    </row>
    <row r="2014" spans="4:6" s="2" customFormat="1" x14ac:dyDescent="0.25">
      <c r="D2014" s="198"/>
      <c r="F2014" s="198"/>
    </row>
    <row r="2015" spans="4:6" s="2" customFormat="1" x14ac:dyDescent="0.25">
      <c r="D2015" s="198"/>
      <c r="F2015" s="198"/>
    </row>
    <row r="2016" spans="4:6" s="2" customFormat="1" x14ac:dyDescent="0.25">
      <c r="D2016" s="198"/>
      <c r="F2016" s="198"/>
    </row>
    <row r="2017" spans="4:6" s="2" customFormat="1" x14ac:dyDescent="0.25">
      <c r="D2017" s="198"/>
      <c r="F2017" s="198"/>
    </row>
    <row r="2018" spans="4:6" s="2" customFormat="1" x14ac:dyDescent="0.25">
      <c r="D2018" s="198"/>
      <c r="F2018" s="198"/>
    </row>
    <row r="2019" spans="4:6" s="2" customFormat="1" x14ac:dyDescent="0.25">
      <c r="D2019" s="198"/>
      <c r="F2019" s="198"/>
    </row>
    <row r="2020" spans="4:6" s="2" customFormat="1" x14ac:dyDescent="0.25">
      <c r="D2020" s="198"/>
      <c r="F2020" s="198"/>
    </row>
    <row r="2021" spans="4:6" s="2" customFormat="1" x14ac:dyDescent="0.25">
      <c r="D2021" s="198"/>
      <c r="F2021" s="198"/>
    </row>
    <row r="2022" spans="4:6" s="2" customFormat="1" x14ac:dyDescent="0.25">
      <c r="D2022" s="198"/>
      <c r="F2022" s="198"/>
    </row>
    <row r="2023" spans="4:6" s="2" customFormat="1" x14ac:dyDescent="0.25">
      <c r="D2023" s="198"/>
      <c r="F2023" s="198"/>
    </row>
    <row r="2024" spans="4:6" s="2" customFormat="1" x14ac:dyDescent="0.25">
      <c r="D2024" s="198"/>
      <c r="F2024" s="198"/>
    </row>
    <row r="2025" spans="4:6" s="2" customFormat="1" x14ac:dyDescent="0.25">
      <c r="D2025" s="198"/>
      <c r="F2025" s="198"/>
    </row>
    <row r="2026" spans="4:6" s="2" customFormat="1" x14ac:dyDescent="0.25">
      <c r="D2026" s="198"/>
      <c r="F2026" s="198"/>
    </row>
    <row r="2027" spans="4:6" s="2" customFormat="1" x14ac:dyDescent="0.25">
      <c r="D2027" s="198"/>
      <c r="F2027" s="198"/>
    </row>
    <row r="2028" spans="4:6" s="2" customFormat="1" x14ac:dyDescent="0.25">
      <c r="D2028" s="198"/>
      <c r="F2028" s="198"/>
    </row>
    <row r="2029" spans="4:6" s="2" customFormat="1" x14ac:dyDescent="0.25">
      <c r="D2029" s="198"/>
      <c r="F2029" s="198"/>
    </row>
    <row r="2030" spans="4:6" s="2" customFormat="1" x14ac:dyDescent="0.25">
      <c r="D2030" s="198"/>
      <c r="F2030" s="198"/>
    </row>
    <row r="2031" spans="4:6" s="2" customFormat="1" x14ac:dyDescent="0.25">
      <c r="D2031" s="198"/>
      <c r="F2031" s="198"/>
    </row>
    <row r="2032" spans="4:6" s="2" customFormat="1" x14ac:dyDescent="0.25">
      <c r="D2032" s="198"/>
      <c r="F2032" s="198"/>
    </row>
    <row r="2033" spans="4:6" s="2" customFormat="1" x14ac:dyDescent="0.25">
      <c r="D2033" s="198"/>
      <c r="F2033" s="198"/>
    </row>
    <row r="2034" spans="4:6" s="2" customFormat="1" x14ac:dyDescent="0.25">
      <c r="D2034" s="198"/>
      <c r="F2034" s="198"/>
    </row>
    <row r="2035" spans="4:6" s="2" customFormat="1" x14ac:dyDescent="0.25">
      <c r="D2035" s="198"/>
      <c r="F2035" s="198"/>
    </row>
    <row r="2036" spans="4:6" s="2" customFormat="1" x14ac:dyDescent="0.25">
      <c r="D2036" s="198"/>
      <c r="F2036" s="198"/>
    </row>
    <row r="2037" spans="4:6" s="2" customFormat="1" x14ac:dyDescent="0.25">
      <c r="D2037" s="198"/>
      <c r="F2037" s="198"/>
    </row>
    <row r="2038" spans="4:6" s="2" customFormat="1" x14ac:dyDescent="0.25">
      <c r="D2038" s="198"/>
      <c r="F2038" s="198"/>
    </row>
    <row r="2039" spans="4:6" s="2" customFormat="1" x14ac:dyDescent="0.25">
      <c r="D2039" s="198"/>
      <c r="F2039" s="198"/>
    </row>
    <row r="2040" spans="4:6" s="2" customFormat="1" x14ac:dyDescent="0.25">
      <c r="D2040" s="198"/>
      <c r="F2040" s="198"/>
    </row>
    <row r="2041" spans="4:6" s="2" customFormat="1" x14ac:dyDescent="0.25">
      <c r="D2041" s="198"/>
      <c r="F2041" s="198"/>
    </row>
    <row r="2042" spans="4:6" s="2" customFormat="1" x14ac:dyDescent="0.25">
      <c r="D2042" s="198"/>
      <c r="F2042" s="198"/>
    </row>
    <row r="2043" spans="4:6" s="2" customFormat="1" x14ac:dyDescent="0.25">
      <c r="D2043" s="198"/>
      <c r="F2043" s="198"/>
    </row>
    <row r="2044" spans="4:6" s="2" customFormat="1" x14ac:dyDescent="0.25">
      <c r="D2044" s="198"/>
      <c r="F2044" s="198"/>
    </row>
    <row r="2045" spans="4:6" s="2" customFormat="1" x14ac:dyDescent="0.25">
      <c r="D2045" s="198"/>
      <c r="F2045" s="198"/>
    </row>
    <row r="2046" spans="4:6" s="2" customFormat="1" x14ac:dyDescent="0.25">
      <c r="D2046" s="198"/>
      <c r="F2046" s="198"/>
    </row>
    <row r="2047" spans="4:6" s="2" customFormat="1" x14ac:dyDescent="0.25">
      <c r="D2047" s="198"/>
      <c r="F2047" s="198"/>
    </row>
    <row r="2048" spans="4:6" s="2" customFormat="1" x14ac:dyDescent="0.25">
      <c r="D2048" s="198"/>
      <c r="F2048" s="198"/>
    </row>
    <row r="2049" spans="4:6" s="2" customFormat="1" x14ac:dyDescent="0.25">
      <c r="D2049" s="198"/>
      <c r="F2049" s="198"/>
    </row>
    <row r="2050" spans="4:6" s="2" customFormat="1" x14ac:dyDescent="0.25">
      <c r="D2050" s="198"/>
      <c r="F2050" s="198"/>
    </row>
    <row r="2051" spans="4:6" s="2" customFormat="1" x14ac:dyDescent="0.25">
      <c r="D2051" s="198"/>
      <c r="F2051" s="198"/>
    </row>
    <row r="2052" spans="4:6" s="2" customFormat="1" x14ac:dyDescent="0.25">
      <c r="D2052" s="198"/>
      <c r="F2052" s="198"/>
    </row>
    <row r="2053" spans="4:6" s="2" customFormat="1" x14ac:dyDescent="0.25">
      <c r="D2053" s="198"/>
      <c r="F2053" s="198"/>
    </row>
    <row r="2054" spans="4:6" s="2" customFormat="1" x14ac:dyDescent="0.25">
      <c r="D2054" s="198"/>
      <c r="F2054" s="198"/>
    </row>
    <row r="2055" spans="4:6" s="2" customFormat="1" x14ac:dyDescent="0.25">
      <c r="D2055" s="198"/>
      <c r="F2055" s="198"/>
    </row>
    <row r="2056" spans="4:6" s="2" customFormat="1" x14ac:dyDescent="0.25">
      <c r="D2056" s="198"/>
      <c r="F2056" s="198"/>
    </row>
    <row r="2057" spans="4:6" s="2" customFormat="1" x14ac:dyDescent="0.25">
      <c r="D2057" s="198"/>
      <c r="F2057" s="198"/>
    </row>
    <row r="2058" spans="4:6" s="2" customFormat="1" x14ac:dyDescent="0.25">
      <c r="D2058" s="198"/>
      <c r="F2058" s="198"/>
    </row>
    <row r="2059" spans="4:6" s="2" customFormat="1" x14ac:dyDescent="0.25">
      <c r="D2059" s="198"/>
      <c r="F2059" s="198"/>
    </row>
    <row r="2060" spans="4:6" s="2" customFormat="1" x14ac:dyDescent="0.25">
      <c r="D2060" s="198"/>
      <c r="F2060" s="198"/>
    </row>
    <row r="2061" spans="4:6" s="2" customFormat="1" x14ac:dyDescent="0.25">
      <c r="D2061" s="198"/>
      <c r="F2061" s="198"/>
    </row>
    <row r="2062" spans="4:6" s="2" customFormat="1" x14ac:dyDescent="0.25">
      <c r="D2062" s="198"/>
      <c r="F2062" s="198"/>
    </row>
    <row r="2063" spans="4:6" s="2" customFormat="1" x14ac:dyDescent="0.25">
      <c r="D2063" s="198"/>
      <c r="F2063" s="198"/>
    </row>
    <row r="2064" spans="4:6" s="2" customFormat="1" x14ac:dyDescent="0.25">
      <c r="D2064" s="198"/>
      <c r="F2064" s="198"/>
    </row>
    <row r="2065" spans="4:6" s="2" customFormat="1" x14ac:dyDescent="0.25">
      <c r="D2065" s="198"/>
      <c r="F2065" s="198"/>
    </row>
    <row r="2066" spans="4:6" s="2" customFormat="1" x14ac:dyDescent="0.25">
      <c r="D2066" s="198"/>
      <c r="F2066" s="198"/>
    </row>
    <row r="2067" spans="4:6" s="2" customFormat="1" x14ac:dyDescent="0.25">
      <c r="D2067" s="198"/>
      <c r="F2067" s="198"/>
    </row>
    <row r="2068" spans="4:6" s="2" customFormat="1" x14ac:dyDescent="0.25">
      <c r="D2068" s="198"/>
      <c r="F2068" s="198"/>
    </row>
    <row r="2069" spans="4:6" s="2" customFormat="1" x14ac:dyDescent="0.25">
      <c r="D2069" s="198"/>
      <c r="F2069" s="198"/>
    </row>
    <row r="2070" spans="4:6" s="2" customFormat="1" x14ac:dyDescent="0.25">
      <c r="D2070" s="198"/>
      <c r="F2070" s="198"/>
    </row>
    <row r="2071" spans="4:6" s="2" customFormat="1" x14ac:dyDescent="0.25">
      <c r="D2071" s="198"/>
      <c r="F2071" s="198"/>
    </row>
    <row r="2072" spans="4:6" s="2" customFormat="1" x14ac:dyDescent="0.25">
      <c r="D2072" s="198"/>
      <c r="F2072" s="198"/>
    </row>
    <row r="2073" spans="4:6" s="2" customFormat="1" x14ac:dyDescent="0.25">
      <c r="D2073" s="198"/>
      <c r="F2073" s="198"/>
    </row>
    <row r="2074" spans="4:6" s="2" customFormat="1" x14ac:dyDescent="0.25">
      <c r="D2074" s="198"/>
      <c r="F2074" s="198"/>
    </row>
    <row r="2075" spans="4:6" s="2" customFormat="1" x14ac:dyDescent="0.25">
      <c r="D2075" s="198"/>
      <c r="F2075" s="198"/>
    </row>
    <row r="2076" spans="4:6" s="2" customFormat="1" x14ac:dyDescent="0.25">
      <c r="D2076" s="198"/>
      <c r="F2076" s="198"/>
    </row>
    <row r="2077" spans="4:6" s="2" customFormat="1" x14ac:dyDescent="0.25">
      <c r="D2077" s="198"/>
      <c r="F2077" s="198"/>
    </row>
    <row r="2078" spans="4:6" s="2" customFormat="1" x14ac:dyDescent="0.25">
      <c r="D2078" s="198"/>
      <c r="F2078" s="198"/>
    </row>
    <row r="2079" spans="4:6" s="2" customFormat="1" x14ac:dyDescent="0.25">
      <c r="D2079" s="198"/>
      <c r="F2079" s="198"/>
    </row>
    <row r="2080" spans="4:6" s="2" customFormat="1" x14ac:dyDescent="0.25">
      <c r="D2080" s="198"/>
      <c r="F2080" s="198"/>
    </row>
    <row r="2081" spans="4:6" s="2" customFormat="1" x14ac:dyDescent="0.25">
      <c r="D2081" s="198"/>
      <c r="F2081" s="198"/>
    </row>
    <row r="2082" spans="4:6" s="2" customFormat="1" x14ac:dyDescent="0.25">
      <c r="D2082" s="198"/>
      <c r="F2082" s="198"/>
    </row>
    <row r="2083" spans="4:6" s="2" customFormat="1" x14ac:dyDescent="0.25">
      <c r="D2083" s="198"/>
      <c r="F2083" s="198"/>
    </row>
    <row r="2084" spans="4:6" s="2" customFormat="1" x14ac:dyDescent="0.25">
      <c r="D2084" s="198"/>
      <c r="F2084" s="198"/>
    </row>
    <row r="2085" spans="4:6" s="2" customFormat="1" x14ac:dyDescent="0.25">
      <c r="D2085" s="198"/>
      <c r="F2085" s="198"/>
    </row>
    <row r="2086" spans="4:6" s="2" customFormat="1" x14ac:dyDescent="0.25">
      <c r="D2086" s="198"/>
      <c r="F2086" s="198"/>
    </row>
    <row r="2087" spans="4:6" s="2" customFormat="1" x14ac:dyDescent="0.25">
      <c r="D2087" s="198"/>
      <c r="F2087" s="198"/>
    </row>
    <row r="2088" spans="4:6" s="2" customFormat="1" x14ac:dyDescent="0.25">
      <c r="D2088" s="198"/>
      <c r="F2088" s="198"/>
    </row>
    <row r="2089" spans="4:6" s="2" customFormat="1" x14ac:dyDescent="0.25">
      <c r="D2089" s="198"/>
      <c r="F2089" s="198"/>
    </row>
    <row r="2090" spans="4:6" s="2" customFormat="1" x14ac:dyDescent="0.25">
      <c r="D2090" s="198"/>
      <c r="F2090" s="198"/>
    </row>
    <row r="2091" spans="4:6" s="2" customFormat="1" x14ac:dyDescent="0.25">
      <c r="D2091" s="198"/>
      <c r="F2091" s="198"/>
    </row>
    <row r="2092" spans="4:6" s="2" customFormat="1" x14ac:dyDescent="0.25">
      <c r="D2092" s="198"/>
      <c r="F2092" s="198"/>
    </row>
    <row r="2093" spans="4:6" s="2" customFormat="1" x14ac:dyDescent="0.25">
      <c r="D2093" s="198"/>
      <c r="F2093" s="198"/>
    </row>
    <row r="2094" spans="4:6" s="2" customFormat="1" x14ac:dyDescent="0.25">
      <c r="D2094" s="198"/>
      <c r="F2094" s="198"/>
    </row>
    <row r="2095" spans="4:6" s="2" customFormat="1" x14ac:dyDescent="0.25">
      <c r="D2095" s="198"/>
      <c r="F2095" s="198"/>
    </row>
    <row r="2096" spans="4:6" s="2" customFormat="1" x14ac:dyDescent="0.25">
      <c r="D2096" s="198"/>
      <c r="F2096" s="198"/>
    </row>
    <row r="2097" spans="4:6" s="2" customFormat="1" x14ac:dyDescent="0.25">
      <c r="D2097" s="198"/>
      <c r="F2097" s="198"/>
    </row>
    <row r="2098" spans="4:6" s="2" customFormat="1" x14ac:dyDescent="0.25">
      <c r="D2098" s="198"/>
      <c r="F2098" s="198"/>
    </row>
    <row r="2099" spans="4:6" s="2" customFormat="1" x14ac:dyDescent="0.25">
      <c r="D2099" s="198"/>
      <c r="F2099" s="198"/>
    </row>
    <row r="2100" spans="4:6" s="2" customFormat="1" x14ac:dyDescent="0.25">
      <c r="D2100" s="198"/>
      <c r="F2100" s="198"/>
    </row>
    <row r="2101" spans="4:6" s="2" customFormat="1" x14ac:dyDescent="0.25">
      <c r="D2101" s="198"/>
      <c r="F2101" s="198"/>
    </row>
    <row r="2102" spans="4:6" s="2" customFormat="1" x14ac:dyDescent="0.25">
      <c r="D2102" s="198"/>
      <c r="F2102" s="198"/>
    </row>
    <row r="2103" spans="4:6" s="2" customFormat="1" x14ac:dyDescent="0.25">
      <c r="D2103" s="198"/>
      <c r="F2103" s="198"/>
    </row>
    <row r="2104" spans="4:6" s="2" customFormat="1" x14ac:dyDescent="0.25">
      <c r="D2104" s="198"/>
      <c r="F2104" s="198"/>
    </row>
    <row r="2105" spans="4:6" s="2" customFormat="1" x14ac:dyDescent="0.25">
      <c r="D2105" s="198"/>
      <c r="F2105" s="198"/>
    </row>
    <row r="2106" spans="4:6" s="2" customFormat="1" x14ac:dyDescent="0.25">
      <c r="D2106" s="198"/>
      <c r="F2106" s="198"/>
    </row>
    <row r="2107" spans="4:6" s="2" customFormat="1" x14ac:dyDescent="0.25">
      <c r="D2107" s="198"/>
      <c r="F2107" s="198"/>
    </row>
    <row r="2108" spans="4:6" s="2" customFormat="1" x14ac:dyDescent="0.25">
      <c r="D2108" s="198"/>
      <c r="F2108" s="198"/>
    </row>
    <row r="2109" spans="4:6" s="2" customFormat="1" x14ac:dyDescent="0.25">
      <c r="D2109" s="198"/>
      <c r="F2109" s="198"/>
    </row>
    <row r="2110" spans="4:6" s="2" customFormat="1" x14ac:dyDescent="0.25">
      <c r="D2110" s="198"/>
      <c r="F2110" s="198"/>
    </row>
    <row r="2111" spans="4:6" s="2" customFormat="1" x14ac:dyDescent="0.25">
      <c r="D2111" s="198"/>
      <c r="F2111" s="198"/>
    </row>
    <row r="2112" spans="4:6" s="2" customFormat="1" x14ac:dyDescent="0.25">
      <c r="D2112" s="198"/>
      <c r="F2112" s="198"/>
    </row>
    <row r="2113" spans="4:6" s="2" customFormat="1" x14ac:dyDescent="0.25">
      <c r="D2113" s="198"/>
      <c r="F2113" s="198"/>
    </row>
    <row r="2114" spans="4:6" s="2" customFormat="1" x14ac:dyDescent="0.25">
      <c r="D2114" s="198"/>
      <c r="F2114" s="198"/>
    </row>
    <row r="2115" spans="4:6" s="2" customFormat="1" x14ac:dyDescent="0.25">
      <c r="D2115" s="198"/>
      <c r="F2115" s="198"/>
    </row>
    <row r="2116" spans="4:6" s="2" customFormat="1" x14ac:dyDescent="0.25">
      <c r="D2116" s="198"/>
      <c r="F2116" s="198"/>
    </row>
    <row r="2117" spans="4:6" s="2" customFormat="1" x14ac:dyDescent="0.25">
      <c r="D2117" s="198"/>
      <c r="F2117" s="198"/>
    </row>
    <row r="2118" spans="4:6" s="2" customFormat="1" x14ac:dyDescent="0.25">
      <c r="D2118" s="198"/>
      <c r="F2118" s="198"/>
    </row>
    <row r="2119" spans="4:6" s="2" customFormat="1" x14ac:dyDescent="0.25">
      <c r="D2119" s="198"/>
      <c r="F2119" s="198"/>
    </row>
    <row r="2120" spans="4:6" s="2" customFormat="1" x14ac:dyDescent="0.25">
      <c r="D2120" s="198"/>
      <c r="F2120" s="198"/>
    </row>
    <row r="2121" spans="4:6" s="2" customFormat="1" x14ac:dyDescent="0.25">
      <c r="D2121" s="198"/>
      <c r="F2121" s="198"/>
    </row>
    <row r="2122" spans="4:6" s="2" customFormat="1" x14ac:dyDescent="0.25">
      <c r="D2122" s="198"/>
      <c r="F2122" s="198"/>
    </row>
    <row r="2123" spans="4:6" s="2" customFormat="1" x14ac:dyDescent="0.25">
      <c r="D2123" s="198"/>
      <c r="F2123" s="198"/>
    </row>
    <row r="2124" spans="4:6" s="2" customFormat="1" x14ac:dyDescent="0.25">
      <c r="D2124" s="198"/>
      <c r="F2124" s="198"/>
    </row>
    <row r="2125" spans="4:6" s="2" customFormat="1" x14ac:dyDescent="0.25">
      <c r="D2125" s="198"/>
      <c r="F2125" s="198"/>
    </row>
    <row r="2126" spans="4:6" s="2" customFormat="1" x14ac:dyDescent="0.25">
      <c r="D2126" s="198"/>
      <c r="F2126" s="198"/>
    </row>
    <row r="2127" spans="4:6" s="2" customFormat="1" x14ac:dyDescent="0.25">
      <c r="D2127" s="198"/>
      <c r="F2127" s="198"/>
    </row>
    <row r="2128" spans="4:6" s="2" customFormat="1" x14ac:dyDescent="0.25">
      <c r="D2128" s="198"/>
      <c r="F2128" s="198"/>
    </row>
    <row r="2129" spans="4:6" s="2" customFormat="1" x14ac:dyDescent="0.25">
      <c r="D2129" s="198"/>
      <c r="F2129" s="198"/>
    </row>
    <row r="2130" spans="4:6" s="2" customFormat="1" x14ac:dyDescent="0.25">
      <c r="D2130" s="198"/>
      <c r="F2130" s="198"/>
    </row>
    <row r="2131" spans="4:6" s="2" customFormat="1" x14ac:dyDescent="0.25">
      <c r="D2131" s="198"/>
      <c r="F2131" s="198"/>
    </row>
    <row r="2132" spans="4:6" s="2" customFormat="1" x14ac:dyDescent="0.25">
      <c r="D2132" s="198"/>
      <c r="F2132" s="198"/>
    </row>
    <row r="2133" spans="4:6" s="2" customFormat="1" x14ac:dyDescent="0.25">
      <c r="D2133" s="198"/>
      <c r="F2133" s="198"/>
    </row>
    <row r="2134" spans="4:6" s="2" customFormat="1" x14ac:dyDescent="0.25">
      <c r="D2134" s="198"/>
      <c r="F2134" s="198"/>
    </row>
    <row r="2135" spans="4:6" s="2" customFormat="1" x14ac:dyDescent="0.25">
      <c r="D2135" s="198"/>
      <c r="F2135" s="198"/>
    </row>
    <row r="2136" spans="4:6" s="2" customFormat="1" x14ac:dyDescent="0.25">
      <c r="D2136" s="198"/>
      <c r="F2136" s="198"/>
    </row>
    <row r="2137" spans="4:6" s="2" customFormat="1" x14ac:dyDescent="0.25">
      <c r="D2137" s="198"/>
      <c r="F2137" s="198"/>
    </row>
    <row r="2138" spans="4:6" s="2" customFormat="1" x14ac:dyDescent="0.25">
      <c r="D2138" s="198"/>
      <c r="F2138" s="198"/>
    </row>
    <row r="2139" spans="4:6" s="2" customFormat="1" x14ac:dyDescent="0.25">
      <c r="D2139" s="198"/>
      <c r="F2139" s="198"/>
    </row>
    <row r="2140" spans="4:6" s="2" customFormat="1" x14ac:dyDescent="0.25">
      <c r="D2140" s="198"/>
      <c r="F2140" s="198"/>
    </row>
    <row r="2141" spans="4:6" s="2" customFormat="1" x14ac:dyDescent="0.25">
      <c r="D2141" s="198"/>
      <c r="F2141" s="198"/>
    </row>
    <row r="2142" spans="4:6" s="2" customFormat="1" x14ac:dyDescent="0.25">
      <c r="D2142" s="198"/>
      <c r="F2142" s="198"/>
    </row>
    <row r="2143" spans="4:6" s="2" customFormat="1" x14ac:dyDescent="0.25">
      <c r="D2143" s="198"/>
      <c r="F2143" s="198"/>
    </row>
    <row r="2144" spans="4:6" s="2" customFormat="1" x14ac:dyDescent="0.25">
      <c r="D2144" s="198"/>
      <c r="F2144" s="198"/>
    </row>
    <row r="2145" spans="4:6" s="2" customFormat="1" x14ac:dyDescent="0.25">
      <c r="D2145" s="198"/>
      <c r="F2145" s="198"/>
    </row>
    <row r="2146" spans="4:6" s="2" customFormat="1" x14ac:dyDescent="0.25">
      <c r="D2146" s="198"/>
      <c r="F2146" s="198"/>
    </row>
    <row r="2147" spans="4:6" s="2" customFormat="1" x14ac:dyDescent="0.25">
      <c r="D2147" s="198"/>
      <c r="F2147" s="198"/>
    </row>
    <row r="2148" spans="4:6" s="2" customFormat="1" x14ac:dyDescent="0.25">
      <c r="D2148" s="198"/>
      <c r="F2148" s="198"/>
    </row>
    <row r="2149" spans="4:6" s="2" customFormat="1" x14ac:dyDescent="0.25">
      <c r="D2149" s="198"/>
      <c r="F2149" s="198"/>
    </row>
    <row r="2150" spans="4:6" s="2" customFormat="1" x14ac:dyDescent="0.25">
      <c r="D2150" s="198"/>
      <c r="F2150" s="198"/>
    </row>
    <row r="2151" spans="4:6" s="2" customFormat="1" x14ac:dyDescent="0.25">
      <c r="D2151" s="198"/>
      <c r="F2151" s="198"/>
    </row>
    <row r="2152" spans="4:6" s="2" customFormat="1" x14ac:dyDescent="0.25">
      <c r="D2152" s="198"/>
      <c r="F2152" s="198"/>
    </row>
    <row r="2153" spans="4:6" s="2" customFormat="1" x14ac:dyDescent="0.25">
      <c r="D2153" s="198"/>
      <c r="F2153" s="198"/>
    </row>
    <row r="2154" spans="4:6" s="2" customFormat="1" x14ac:dyDescent="0.25">
      <c r="D2154" s="198"/>
      <c r="F2154" s="198"/>
    </row>
    <row r="2155" spans="4:6" s="2" customFormat="1" x14ac:dyDescent="0.25">
      <c r="D2155" s="198"/>
      <c r="F2155" s="198"/>
    </row>
    <row r="2156" spans="4:6" s="2" customFormat="1" x14ac:dyDescent="0.25">
      <c r="D2156" s="198"/>
      <c r="F2156" s="198"/>
    </row>
    <row r="2157" spans="4:6" s="2" customFormat="1" x14ac:dyDescent="0.25">
      <c r="D2157" s="198"/>
      <c r="F2157" s="198"/>
    </row>
    <row r="2158" spans="4:6" s="2" customFormat="1" x14ac:dyDescent="0.25">
      <c r="D2158" s="198"/>
      <c r="F2158" s="198"/>
    </row>
    <row r="2159" spans="4:6" s="2" customFormat="1" x14ac:dyDescent="0.25">
      <c r="D2159" s="198"/>
      <c r="F2159" s="198"/>
    </row>
    <row r="2160" spans="4:6" s="2" customFormat="1" x14ac:dyDescent="0.25">
      <c r="D2160" s="198"/>
      <c r="F2160" s="198"/>
    </row>
    <row r="2161" spans="4:6" s="2" customFormat="1" x14ac:dyDescent="0.25">
      <c r="D2161" s="198"/>
      <c r="F2161" s="198"/>
    </row>
    <row r="2162" spans="4:6" s="2" customFormat="1" x14ac:dyDescent="0.25">
      <c r="D2162" s="198"/>
      <c r="F2162" s="198"/>
    </row>
    <row r="2163" spans="4:6" s="2" customFormat="1" x14ac:dyDescent="0.25">
      <c r="D2163" s="198"/>
      <c r="F2163" s="198"/>
    </row>
    <row r="2164" spans="4:6" s="2" customFormat="1" x14ac:dyDescent="0.25">
      <c r="D2164" s="198"/>
      <c r="F2164" s="198"/>
    </row>
    <row r="2165" spans="4:6" s="2" customFormat="1" x14ac:dyDescent="0.25">
      <c r="D2165" s="198"/>
      <c r="F2165" s="198"/>
    </row>
    <row r="2166" spans="4:6" s="2" customFormat="1" x14ac:dyDescent="0.25">
      <c r="D2166" s="198"/>
      <c r="F2166" s="198"/>
    </row>
    <row r="2167" spans="4:6" s="2" customFormat="1" x14ac:dyDescent="0.25">
      <c r="D2167" s="198"/>
      <c r="F2167" s="198"/>
    </row>
    <row r="2168" spans="4:6" s="2" customFormat="1" x14ac:dyDescent="0.25">
      <c r="D2168" s="198"/>
      <c r="F2168" s="198"/>
    </row>
    <row r="2169" spans="4:6" s="2" customFormat="1" x14ac:dyDescent="0.25">
      <c r="D2169" s="198"/>
      <c r="F2169" s="198"/>
    </row>
    <row r="2170" spans="4:6" s="2" customFormat="1" x14ac:dyDescent="0.25">
      <c r="D2170" s="198"/>
      <c r="F2170" s="198"/>
    </row>
    <row r="2171" spans="4:6" s="2" customFormat="1" x14ac:dyDescent="0.25">
      <c r="D2171" s="198"/>
      <c r="F2171" s="198"/>
    </row>
    <row r="2172" spans="4:6" s="2" customFormat="1" x14ac:dyDescent="0.25">
      <c r="D2172" s="198"/>
      <c r="F2172" s="198"/>
    </row>
    <row r="2173" spans="4:6" s="2" customFormat="1" x14ac:dyDescent="0.25">
      <c r="D2173" s="198"/>
      <c r="F2173" s="198"/>
    </row>
    <row r="2174" spans="4:6" s="2" customFormat="1" x14ac:dyDescent="0.25">
      <c r="D2174" s="198"/>
      <c r="F2174" s="198"/>
    </row>
    <row r="2175" spans="4:6" s="2" customFormat="1" x14ac:dyDescent="0.25">
      <c r="D2175" s="198"/>
      <c r="F2175" s="198"/>
    </row>
    <row r="2176" spans="4:6" s="2" customFormat="1" x14ac:dyDescent="0.25">
      <c r="D2176" s="198"/>
      <c r="F2176" s="198"/>
    </row>
    <row r="2177" spans="4:6" s="2" customFormat="1" x14ac:dyDescent="0.25">
      <c r="D2177" s="198"/>
      <c r="F2177" s="198"/>
    </row>
    <row r="2178" spans="4:6" s="2" customFormat="1" x14ac:dyDescent="0.25">
      <c r="D2178" s="198"/>
      <c r="F2178" s="198"/>
    </row>
    <row r="2179" spans="4:6" s="2" customFormat="1" x14ac:dyDescent="0.25">
      <c r="D2179" s="198"/>
      <c r="F2179" s="198"/>
    </row>
    <row r="2180" spans="4:6" s="2" customFormat="1" x14ac:dyDescent="0.25">
      <c r="D2180" s="198"/>
      <c r="F2180" s="198"/>
    </row>
    <row r="2181" spans="4:6" s="2" customFormat="1" x14ac:dyDescent="0.25">
      <c r="D2181" s="198"/>
      <c r="F2181" s="198"/>
    </row>
    <row r="2182" spans="4:6" s="2" customFormat="1" x14ac:dyDescent="0.25">
      <c r="D2182" s="198"/>
      <c r="F2182" s="198"/>
    </row>
    <row r="2183" spans="4:6" s="2" customFormat="1" x14ac:dyDescent="0.25">
      <c r="D2183" s="198"/>
      <c r="F2183" s="198"/>
    </row>
    <row r="2184" spans="4:6" s="2" customFormat="1" x14ac:dyDescent="0.25">
      <c r="D2184" s="198"/>
      <c r="F2184" s="198"/>
    </row>
    <row r="2185" spans="4:6" s="2" customFormat="1" x14ac:dyDescent="0.25">
      <c r="D2185" s="198"/>
      <c r="F2185" s="198"/>
    </row>
    <row r="2186" spans="4:6" s="2" customFormat="1" x14ac:dyDescent="0.25">
      <c r="D2186" s="198"/>
      <c r="F2186" s="198"/>
    </row>
    <row r="2187" spans="4:6" s="2" customFormat="1" x14ac:dyDescent="0.25">
      <c r="D2187" s="198"/>
      <c r="F2187" s="198"/>
    </row>
    <row r="2188" spans="4:6" s="2" customFormat="1" x14ac:dyDescent="0.25">
      <c r="D2188" s="198"/>
      <c r="F2188" s="198"/>
    </row>
    <row r="2189" spans="4:6" s="2" customFormat="1" x14ac:dyDescent="0.25">
      <c r="D2189" s="198"/>
      <c r="F2189" s="198"/>
    </row>
    <row r="2190" spans="4:6" s="2" customFormat="1" x14ac:dyDescent="0.25">
      <c r="D2190" s="198"/>
      <c r="F2190" s="198"/>
    </row>
    <row r="2191" spans="4:6" s="2" customFormat="1" x14ac:dyDescent="0.25">
      <c r="D2191" s="198"/>
      <c r="F2191" s="198"/>
    </row>
    <row r="2192" spans="4:6" s="2" customFormat="1" x14ac:dyDescent="0.25">
      <c r="D2192" s="198"/>
      <c r="F2192" s="198"/>
    </row>
    <row r="2193" spans="4:6" s="2" customFormat="1" x14ac:dyDescent="0.25">
      <c r="D2193" s="198"/>
      <c r="F2193" s="198"/>
    </row>
    <row r="2194" spans="4:6" s="2" customFormat="1" x14ac:dyDescent="0.25">
      <c r="D2194" s="198"/>
      <c r="F2194" s="198"/>
    </row>
    <row r="2195" spans="4:6" s="2" customFormat="1" x14ac:dyDescent="0.25">
      <c r="D2195" s="198"/>
      <c r="F2195" s="198"/>
    </row>
    <row r="2196" spans="4:6" s="2" customFormat="1" x14ac:dyDescent="0.25">
      <c r="D2196" s="198"/>
      <c r="F2196" s="198"/>
    </row>
    <row r="2197" spans="4:6" s="2" customFormat="1" x14ac:dyDescent="0.25">
      <c r="D2197" s="198"/>
      <c r="F2197" s="198"/>
    </row>
    <row r="2198" spans="4:6" s="2" customFormat="1" x14ac:dyDescent="0.25">
      <c r="D2198" s="198"/>
      <c r="F2198" s="198"/>
    </row>
    <row r="2199" spans="4:6" s="2" customFormat="1" x14ac:dyDescent="0.25">
      <c r="D2199" s="198"/>
      <c r="F2199" s="198"/>
    </row>
    <row r="2200" spans="4:6" s="2" customFormat="1" x14ac:dyDescent="0.25">
      <c r="D2200" s="198"/>
      <c r="F2200" s="198"/>
    </row>
    <row r="2201" spans="4:6" s="2" customFormat="1" x14ac:dyDescent="0.25">
      <c r="D2201" s="198"/>
      <c r="F2201" s="198"/>
    </row>
    <row r="2202" spans="4:6" s="2" customFormat="1" x14ac:dyDescent="0.25">
      <c r="D2202" s="198"/>
      <c r="F2202" s="198"/>
    </row>
    <row r="2203" spans="4:6" s="2" customFormat="1" x14ac:dyDescent="0.25">
      <c r="D2203" s="198"/>
      <c r="F2203" s="198"/>
    </row>
    <row r="2204" spans="4:6" s="2" customFormat="1" x14ac:dyDescent="0.25">
      <c r="D2204" s="198"/>
      <c r="F2204" s="198"/>
    </row>
    <row r="2205" spans="4:6" s="2" customFormat="1" x14ac:dyDescent="0.25">
      <c r="D2205" s="198"/>
      <c r="F2205" s="198"/>
    </row>
    <row r="2206" spans="4:6" s="2" customFormat="1" x14ac:dyDescent="0.25">
      <c r="D2206" s="198"/>
      <c r="F2206" s="198"/>
    </row>
    <row r="2207" spans="4:6" s="2" customFormat="1" x14ac:dyDescent="0.25">
      <c r="D2207" s="198"/>
      <c r="F2207" s="198"/>
    </row>
    <row r="2208" spans="4:6" s="2" customFormat="1" x14ac:dyDescent="0.25">
      <c r="D2208" s="198"/>
      <c r="F2208" s="198"/>
    </row>
    <row r="2209" spans="4:6" s="2" customFormat="1" x14ac:dyDescent="0.25">
      <c r="D2209" s="198"/>
      <c r="F2209" s="198"/>
    </row>
    <row r="2210" spans="4:6" s="2" customFormat="1" x14ac:dyDescent="0.25">
      <c r="D2210" s="198"/>
      <c r="F2210" s="198"/>
    </row>
    <row r="2211" spans="4:6" s="2" customFormat="1" x14ac:dyDescent="0.25">
      <c r="D2211" s="198"/>
      <c r="F2211" s="198"/>
    </row>
    <row r="2212" spans="4:6" s="2" customFormat="1" x14ac:dyDescent="0.25">
      <c r="D2212" s="198"/>
      <c r="F2212" s="198"/>
    </row>
    <row r="2213" spans="4:6" s="2" customFormat="1" x14ac:dyDescent="0.25">
      <c r="D2213" s="198"/>
      <c r="F2213" s="198"/>
    </row>
    <row r="2214" spans="4:6" s="2" customFormat="1" x14ac:dyDescent="0.25">
      <c r="D2214" s="198"/>
      <c r="F2214" s="198"/>
    </row>
    <row r="2215" spans="4:6" s="2" customFormat="1" x14ac:dyDescent="0.25">
      <c r="D2215" s="198"/>
      <c r="F2215" s="198"/>
    </row>
    <row r="2216" spans="4:6" s="2" customFormat="1" x14ac:dyDescent="0.25">
      <c r="D2216" s="198"/>
      <c r="F2216" s="198"/>
    </row>
    <row r="2217" spans="4:6" s="2" customFormat="1" x14ac:dyDescent="0.25">
      <c r="D2217" s="198"/>
      <c r="F2217" s="198"/>
    </row>
    <row r="2218" spans="4:6" s="2" customFormat="1" x14ac:dyDescent="0.25">
      <c r="D2218" s="198"/>
      <c r="F2218" s="198"/>
    </row>
    <row r="2219" spans="4:6" s="2" customFormat="1" x14ac:dyDescent="0.25">
      <c r="D2219" s="198"/>
      <c r="F2219" s="198"/>
    </row>
    <row r="2220" spans="4:6" s="2" customFormat="1" x14ac:dyDescent="0.25">
      <c r="D2220" s="198"/>
      <c r="F2220" s="198"/>
    </row>
    <row r="2221" spans="4:6" s="2" customFormat="1" x14ac:dyDescent="0.25">
      <c r="D2221" s="198"/>
      <c r="F2221" s="198"/>
    </row>
    <row r="2222" spans="4:6" s="2" customFormat="1" x14ac:dyDescent="0.25">
      <c r="D2222" s="198"/>
      <c r="F2222" s="198"/>
    </row>
    <row r="2223" spans="4:6" s="2" customFormat="1" x14ac:dyDescent="0.25">
      <c r="D2223" s="198"/>
      <c r="F2223" s="198"/>
    </row>
    <row r="2224" spans="4:6" s="2" customFormat="1" x14ac:dyDescent="0.25">
      <c r="D2224" s="198"/>
      <c r="F2224" s="198"/>
    </row>
    <row r="2225" spans="4:6" s="2" customFormat="1" x14ac:dyDescent="0.25">
      <c r="D2225" s="198"/>
      <c r="F2225" s="198"/>
    </row>
    <row r="2226" spans="4:6" s="2" customFormat="1" x14ac:dyDescent="0.25">
      <c r="D2226" s="198"/>
      <c r="F2226" s="198"/>
    </row>
    <row r="2227" spans="4:6" s="2" customFormat="1" x14ac:dyDescent="0.25">
      <c r="D2227" s="198"/>
      <c r="F2227" s="198"/>
    </row>
    <row r="2228" spans="4:6" s="2" customFormat="1" x14ac:dyDescent="0.25">
      <c r="D2228" s="198"/>
      <c r="F2228" s="198"/>
    </row>
    <row r="2229" spans="4:6" s="2" customFormat="1" x14ac:dyDescent="0.25">
      <c r="D2229" s="198"/>
      <c r="F2229" s="198"/>
    </row>
    <row r="2230" spans="4:6" s="2" customFormat="1" x14ac:dyDescent="0.25">
      <c r="D2230" s="198"/>
      <c r="F2230" s="198"/>
    </row>
    <row r="2231" spans="4:6" s="2" customFormat="1" x14ac:dyDescent="0.25">
      <c r="D2231" s="198"/>
      <c r="F2231" s="198"/>
    </row>
    <row r="2232" spans="4:6" s="2" customFormat="1" x14ac:dyDescent="0.25">
      <c r="D2232" s="198"/>
      <c r="F2232" s="198"/>
    </row>
    <row r="2233" spans="4:6" s="2" customFormat="1" x14ac:dyDescent="0.25">
      <c r="D2233" s="198"/>
      <c r="F2233" s="198"/>
    </row>
    <row r="2234" spans="4:6" s="2" customFormat="1" x14ac:dyDescent="0.25">
      <c r="D2234" s="198"/>
      <c r="F2234" s="198"/>
    </row>
    <row r="2235" spans="4:6" s="2" customFormat="1" x14ac:dyDescent="0.25">
      <c r="D2235" s="198"/>
      <c r="F2235" s="198"/>
    </row>
    <row r="2236" spans="4:6" s="2" customFormat="1" x14ac:dyDescent="0.25">
      <c r="D2236" s="198"/>
      <c r="F2236" s="198"/>
    </row>
    <row r="2237" spans="4:6" s="2" customFormat="1" x14ac:dyDescent="0.25">
      <c r="D2237" s="198"/>
      <c r="F2237" s="198"/>
    </row>
    <row r="2238" spans="4:6" s="2" customFormat="1" x14ac:dyDescent="0.25">
      <c r="D2238" s="198"/>
      <c r="F2238" s="198"/>
    </row>
    <row r="2239" spans="4:6" s="2" customFormat="1" x14ac:dyDescent="0.25">
      <c r="D2239" s="198"/>
      <c r="F2239" s="198"/>
    </row>
    <row r="2240" spans="4:6" s="2" customFormat="1" x14ac:dyDescent="0.25">
      <c r="D2240" s="198"/>
      <c r="F2240" s="198"/>
    </row>
    <row r="2241" spans="4:6" s="2" customFormat="1" x14ac:dyDescent="0.25">
      <c r="D2241" s="198"/>
      <c r="F2241" s="198"/>
    </row>
    <row r="2242" spans="4:6" s="2" customFormat="1" x14ac:dyDescent="0.25">
      <c r="D2242" s="198"/>
      <c r="F2242" s="198"/>
    </row>
    <row r="2243" spans="4:6" s="2" customFormat="1" x14ac:dyDescent="0.25">
      <c r="D2243" s="198"/>
      <c r="F2243" s="198"/>
    </row>
    <row r="2244" spans="4:6" s="2" customFormat="1" x14ac:dyDescent="0.25">
      <c r="D2244" s="198"/>
      <c r="F2244" s="198"/>
    </row>
    <row r="2245" spans="4:6" s="2" customFormat="1" x14ac:dyDescent="0.25">
      <c r="D2245" s="198"/>
      <c r="F2245" s="198"/>
    </row>
    <row r="2246" spans="4:6" s="2" customFormat="1" x14ac:dyDescent="0.25">
      <c r="D2246" s="198"/>
      <c r="F2246" s="198"/>
    </row>
    <row r="2247" spans="4:6" s="2" customFormat="1" x14ac:dyDescent="0.25">
      <c r="D2247" s="198"/>
      <c r="F2247" s="198"/>
    </row>
    <row r="2248" spans="4:6" s="2" customFormat="1" x14ac:dyDescent="0.25">
      <c r="D2248" s="198"/>
      <c r="F2248" s="198"/>
    </row>
    <row r="2249" spans="4:6" s="2" customFormat="1" x14ac:dyDescent="0.25">
      <c r="D2249" s="198"/>
      <c r="F2249" s="198"/>
    </row>
    <row r="2250" spans="4:6" s="2" customFormat="1" x14ac:dyDescent="0.25">
      <c r="D2250" s="198"/>
      <c r="F2250" s="198"/>
    </row>
    <row r="2251" spans="4:6" s="2" customFormat="1" x14ac:dyDescent="0.25">
      <c r="D2251" s="198"/>
      <c r="F2251" s="198"/>
    </row>
    <row r="2252" spans="4:6" s="2" customFormat="1" x14ac:dyDescent="0.25">
      <c r="D2252" s="198"/>
      <c r="F2252" s="198"/>
    </row>
    <row r="2253" spans="4:6" s="2" customFormat="1" x14ac:dyDescent="0.25">
      <c r="D2253" s="198"/>
      <c r="F2253" s="198"/>
    </row>
    <row r="2254" spans="4:6" s="2" customFormat="1" x14ac:dyDescent="0.25">
      <c r="D2254" s="198"/>
      <c r="F2254" s="198"/>
    </row>
    <row r="2255" spans="4:6" s="2" customFormat="1" x14ac:dyDescent="0.25">
      <c r="D2255" s="198"/>
      <c r="F2255" s="198"/>
    </row>
    <row r="2256" spans="4:6" s="2" customFormat="1" x14ac:dyDescent="0.25">
      <c r="D2256" s="198"/>
      <c r="F2256" s="198"/>
    </row>
    <row r="2257" spans="4:6" s="2" customFormat="1" x14ac:dyDescent="0.25">
      <c r="D2257" s="198"/>
      <c r="F2257" s="198"/>
    </row>
    <row r="2258" spans="4:6" s="2" customFormat="1" x14ac:dyDescent="0.25">
      <c r="D2258" s="198"/>
      <c r="F2258" s="198"/>
    </row>
    <row r="2259" spans="4:6" s="2" customFormat="1" x14ac:dyDescent="0.25">
      <c r="D2259" s="198"/>
      <c r="F2259" s="198"/>
    </row>
    <row r="2260" spans="4:6" s="2" customFormat="1" x14ac:dyDescent="0.25">
      <c r="D2260" s="198"/>
      <c r="F2260" s="198"/>
    </row>
    <row r="2261" spans="4:6" s="2" customFormat="1" x14ac:dyDescent="0.25">
      <c r="D2261" s="198"/>
      <c r="F2261" s="198"/>
    </row>
    <row r="2262" spans="4:6" s="2" customFormat="1" x14ac:dyDescent="0.25">
      <c r="D2262" s="198"/>
      <c r="F2262" s="198"/>
    </row>
    <row r="2263" spans="4:6" s="2" customFormat="1" x14ac:dyDescent="0.25">
      <c r="D2263" s="198"/>
      <c r="F2263" s="198"/>
    </row>
    <row r="2264" spans="4:6" s="2" customFormat="1" x14ac:dyDescent="0.25">
      <c r="D2264" s="198"/>
      <c r="F2264" s="198"/>
    </row>
    <row r="2265" spans="4:6" s="2" customFormat="1" x14ac:dyDescent="0.25">
      <c r="D2265" s="198"/>
      <c r="F2265" s="198"/>
    </row>
    <row r="2266" spans="4:6" s="2" customFormat="1" x14ac:dyDescent="0.25">
      <c r="D2266" s="198"/>
      <c r="F2266" s="198"/>
    </row>
    <row r="2267" spans="4:6" s="2" customFormat="1" x14ac:dyDescent="0.25">
      <c r="D2267" s="198"/>
      <c r="F2267" s="198"/>
    </row>
    <row r="2268" spans="4:6" s="2" customFormat="1" x14ac:dyDescent="0.25">
      <c r="D2268" s="198"/>
      <c r="F2268" s="198"/>
    </row>
    <row r="2269" spans="4:6" s="2" customFormat="1" x14ac:dyDescent="0.25">
      <c r="D2269" s="198"/>
      <c r="F2269" s="198"/>
    </row>
    <row r="2270" spans="4:6" s="2" customFormat="1" x14ac:dyDescent="0.25">
      <c r="D2270" s="198"/>
      <c r="F2270" s="198"/>
    </row>
    <row r="2271" spans="4:6" s="2" customFormat="1" x14ac:dyDescent="0.25">
      <c r="D2271" s="198"/>
      <c r="F2271" s="198"/>
    </row>
    <row r="2272" spans="4:6" s="2" customFormat="1" x14ac:dyDescent="0.25">
      <c r="D2272" s="198"/>
      <c r="F2272" s="198"/>
    </row>
    <row r="2273" spans="4:6" s="2" customFormat="1" x14ac:dyDescent="0.25">
      <c r="D2273" s="198"/>
      <c r="F2273" s="198"/>
    </row>
    <row r="2274" spans="4:6" s="2" customFormat="1" x14ac:dyDescent="0.25">
      <c r="D2274" s="198"/>
      <c r="F2274" s="198"/>
    </row>
    <row r="2275" spans="4:6" s="2" customFormat="1" x14ac:dyDescent="0.25">
      <c r="D2275" s="198"/>
      <c r="F2275" s="198"/>
    </row>
    <row r="2276" spans="4:6" s="2" customFormat="1" x14ac:dyDescent="0.25">
      <c r="D2276" s="198"/>
      <c r="F2276" s="198"/>
    </row>
    <row r="2277" spans="4:6" s="2" customFormat="1" x14ac:dyDescent="0.25">
      <c r="D2277" s="198"/>
      <c r="F2277" s="198"/>
    </row>
    <row r="2278" spans="4:6" s="2" customFormat="1" x14ac:dyDescent="0.25">
      <c r="D2278" s="198"/>
      <c r="F2278" s="198"/>
    </row>
    <row r="2279" spans="4:6" s="2" customFormat="1" x14ac:dyDescent="0.25">
      <c r="D2279" s="198"/>
      <c r="F2279" s="198"/>
    </row>
    <row r="2280" spans="4:6" s="2" customFormat="1" x14ac:dyDescent="0.25">
      <c r="D2280" s="198"/>
      <c r="F2280" s="198"/>
    </row>
    <row r="2281" spans="4:6" s="2" customFormat="1" x14ac:dyDescent="0.25">
      <c r="D2281" s="198"/>
      <c r="F2281" s="198"/>
    </row>
    <row r="2282" spans="4:6" s="2" customFormat="1" x14ac:dyDescent="0.25">
      <c r="D2282" s="198"/>
      <c r="F2282" s="198"/>
    </row>
    <row r="2283" spans="4:6" s="2" customFormat="1" x14ac:dyDescent="0.25">
      <c r="D2283" s="198"/>
      <c r="F2283" s="198"/>
    </row>
    <row r="2284" spans="4:6" s="2" customFormat="1" x14ac:dyDescent="0.25">
      <c r="D2284" s="198"/>
      <c r="F2284" s="198"/>
    </row>
    <row r="2285" spans="4:6" s="2" customFormat="1" x14ac:dyDescent="0.25">
      <c r="D2285" s="198"/>
      <c r="F2285" s="198"/>
    </row>
    <row r="2286" spans="4:6" s="2" customFormat="1" x14ac:dyDescent="0.25">
      <c r="D2286" s="198"/>
      <c r="F2286" s="198"/>
    </row>
    <row r="2287" spans="4:6" s="2" customFormat="1" x14ac:dyDescent="0.25">
      <c r="D2287" s="198"/>
      <c r="F2287" s="198"/>
    </row>
    <row r="2288" spans="4:6" s="2" customFormat="1" x14ac:dyDescent="0.25">
      <c r="D2288" s="198"/>
      <c r="F2288" s="198"/>
    </row>
    <row r="2289" spans="4:6" s="2" customFormat="1" x14ac:dyDescent="0.25">
      <c r="D2289" s="198"/>
      <c r="F2289" s="198"/>
    </row>
    <row r="2290" spans="4:6" s="2" customFormat="1" x14ac:dyDescent="0.25">
      <c r="D2290" s="198"/>
      <c r="F2290" s="198"/>
    </row>
    <row r="2291" spans="4:6" s="2" customFormat="1" x14ac:dyDescent="0.25">
      <c r="D2291" s="198"/>
      <c r="F2291" s="198"/>
    </row>
    <row r="2292" spans="4:6" s="2" customFormat="1" x14ac:dyDescent="0.25">
      <c r="D2292" s="198"/>
      <c r="F2292" s="198"/>
    </row>
    <row r="2293" spans="4:6" s="2" customFormat="1" x14ac:dyDescent="0.25">
      <c r="D2293" s="198"/>
      <c r="F2293" s="198"/>
    </row>
    <row r="2294" spans="4:6" s="2" customFormat="1" x14ac:dyDescent="0.25">
      <c r="D2294" s="198"/>
      <c r="F2294" s="198"/>
    </row>
    <row r="2295" spans="4:6" s="2" customFormat="1" x14ac:dyDescent="0.25">
      <c r="D2295" s="198"/>
      <c r="F2295" s="198"/>
    </row>
    <row r="2296" spans="4:6" s="2" customFormat="1" x14ac:dyDescent="0.25">
      <c r="D2296" s="198"/>
      <c r="F2296" s="198"/>
    </row>
    <row r="2297" spans="4:6" s="2" customFormat="1" x14ac:dyDescent="0.25">
      <c r="D2297" s="198"/>
      <c r="F2297" s="198"/>
    </row>
    <row r="2298" spans="4:6" s="2" customFormat="1" x14ac:dyDescent="0.25">
      <c r="D2298" s="198"/>
      <c r="F2298" s="198"/>
    </row>
    <row r="2299" spans="4:6" s="2" customFormat="1" x14ac:dyDescent="0.25">
      <c r="D2299" s="198"/>
      <c r="F2299" s="198"/>
    </row>
    <row r="2300" spans="4:6" s="2" customFormat="1" x14ac:dyDescent="0.25">
      <c r="D2300" s="198"/>
      <c r="F2300" s="198"/>
    </row>
    <row r="2301" spans="4:6" s="2" customFormat="1" x14ac:dyDescent="0.25">
      <c r="D2301" s="198"/>
      <c r="F2301" s="198"/>
    </row>
    <row r="2302" spans="4:6" s="2" customFormat="1" x14ac:dyDescent="0.25">
      <c r="D2302" s="198"/>
      <c r="F2302" s="198"/>
    </row>
    <row r="2303" spans="4:6" s="2" customFormat="1" x14ac:dyDescent="0.25">
      <c r="D2303" s="198"/>
      <c r="F2303" s="198"/>
    </row>
    <row r="2304" spans="4:6" s="2" customFormat="1" x14ac:dyDescent="0.25">
      <c r="D2304" s="198"/>
      <c r="F2304" s="198"/>
    </row>
    <row r="2305" spans="4:6" s="2" customFormat="1" x14ac:dyDescent="0.25">
      <c r="D2305" s="198"/>
      <c r="F2305" s="198"/>
    </row>
    <row r="2306" spans="4:6" s="2" customFormat="1" x14ac:dyDescent="0.25">
      <c r="D2306" s="198"/>
      <c r="F2306" s="198"/>
    </row>
    <row r="2307" spans="4:6" s="2" customFormat="1" x14ac:dyDescent="0.25">
      <c r="D2307" s="198"/>
      <c r="F2307" s="198"/>
    </row>
    <row r="2308" spans="4:6" s="2" customFormat="1" x14ac:dyDescent="0.25">
      <c r="D2308" s="198"/>
      <c r="F2308" s="198"/>
    </row>
    <row r="2309" spans="4:6" s="2" customFormat="1" x14ac:dyDescent="0.25">
      <c r="D2309" s="198"/>
      <c r="F2309" s="198"/>
    </row>
    <row r="2310" spans="4:6" s="2" customFormat="1" x14ac:dyDescent="0.25">
      <c r="D2310" s="198"/>
      <c r="F2310" s="198"/>
    </row>
    <row r="2311" spans="4:6" s="2" customFormat="1" x14ac:dyDescent="0.25">
      <c r="D2311" s="198"/>
      <c r="F2311" s="198"/>
    </row>
    <row r="2312" spans="4:6" s="2" customFormat="1" x14ac:dyDescent="0.25">
      <c r="D2312" s="198"/>
      <c r="F2312" s="198"/>
    </row>
    <row r="2313" spans="4:6" s="2" customFormat="1" x14ac:dyDescent="0.25">
      <c r="D2313" s="198"/>
      <c r="F2313" s="198"/>
    </row>
    <row r="2314" spans="4:6" s="2" customFormat="1" x14ac:dyDescent="0.25">
      <c r="D2314" s="198"/>
      <c r="F2314" s="198"/>
    </row>
    <row r="2315" spans="4:6" s="2" customFormat="1" x14ac:dyDescent="0.25">
      <c r="D2315" s="198"/>
      <c r="F2315" s="198"/>
    </row>
    <row r="2316" spans="4:6" s="2" customFormat="1" x14ac:dyDescent="0.25">
      <c r="D2316" s="198"/>
      <c r="F2316" s="198"/>
    </row>
    <row r="2317" spans="4:6" s="2" customFormat="1" x14ac:dyDescent="0.25">
      <c r="D2317" s="198"/>
      <c r="F2317" s="198"/>
    </row>
    <row r="2318" spans="4:6" s="2" customFormat="1" x14ac:dyDescent="0.25">
      <c r="D2318" s="198"/>
      <c r="F2318" s="198"/>
    </row>
    <row r="2319" spans="4:6" s="2" customFormat="1" x14ac:dyDescent="0.25">
      <c r="D2319" s="198"/>
      <c r="F2319" s="198"/>
    </row>
    <row r="2320" spans="4:6" s="2" customFormat="1" x14ac:dyDescent="0.25">
      <c r="D2320" s="198"/>
      <c r="F2320" s="198"/>
    </row>
    <row r="2321" spans="4:6" s="2" customFormat="1" x14ac:dyDescent="0.25">
      <c r="D2321" s="198"/>
      <c r="F2321" s="198"/>
    </row>
    <row r="2322" spans="4:6" s="2" customFormat="1" x14ac:dyDescent="0.25">
      <c r="D2322" s="198"/>
      <c r="F2322" s="198"/>
    </row>
    <row r="2323" spans="4:6" s="2" customFormat="1" x14ac:dyDescent="0.25">
      <c r="D2323" s="198"/>
      <c r="F2323" s="198"/>
    </row>
    <row r="2324" spans="4:6" s="2" customFormat="1" x14ac:dyDescent="0.25">
      <c r="D2324" s="198"/>
      <c r="F2324" s="198"/>
    </row>
    <row r="2325" spans="4:6" s="2" customFormat="1" x14ac:dyDescent="0.25">
      <c r="D2325" s="198"/>
      <c r="F2325" s="198"/>
    </row>
    <row r="2326" spans="4:6" s="2" customFormat="1" x14ac:dyDescent="0.25">
      <c r="D2326" s="198"/>
      <c r="F2326" s="198"/>
    </row>
    <row r="2327" spans="4:6" s="2" customFormat="1" x14ac:dyDescent="0.25">
      <c r="D2327" s="198"/>
      <c r="F2327" s="198"/>
    </row>
    <row r="2328" spans="4:6" s="2" customFormat="1" x14ac:dyDescent="0.25">
      <c r="D2328" s="198"/>
      <c r="F2328" s="198"/>
    </row>
    <row r="2329" spans="4:6" s="2" customFormat="1" x14ac:dyDescent="0.25">
      <c r="D2329" s="198"/>
      <c r="F2329" s="198"/>
    </row>
    <row r="2330" spans="4:6" s="2" customFormat="1" x14ac:dyDescent="0.25">
      <c r="D2330" s="198"/>
      <c r="F2330" s="198"/>
    </row>
    <row r="2331" spans="4:6" s="2" customFormat="1" x14ac:dyDescent="0.25">
      <c r="D2331" s="198"/>
      <c r="F2331" s="198"/>
    </row>
    <row r="2332" spans="4:6" s="2" customFormat="1" x14ac:dyDescent="0.25">
      <c r="D2332" s="198"/>
      <c r="F2332" s="198"/>
    </row>
    <row r="2333" spans="4:6" s="2" customFormat="1" x14ac:dyDescent="0.25">
      <c r="D2333" s="198"/>
      <c r="F2333" s="198"/>
    </row>
    <row r="2334" spans="4:6" s="2" customFormat="1" x14ac:dyDescent="0.25">
      <c r="D2334" s="198"/>
      <c r="F2334" s="198"/>
    </row>
    <row r="2335" spans="4:6" s="2" customFormat="1" x14ac:dyDescent="0.25">
      <c r="D2335" s="198"/>
      <c r="F2335" s="198"/>
    </row>
    <row r="2336" spans="4:6" s="2" customFormat="1" x14ac:dyDescent="0.25">
      <c r="D2336" s="198"/>
      <c r="F2336" s="198"/>
    </row>
    <row r="2337" spans="4:6" s="2" customFormat="1" x14ac:dyDescent="0.25">
      <c r="D2337" s="198"/>
      <c r="F2337" s="198"/>
    </row>
    <row r="2338" spans="4:6" s="2" customFormat="1" x14ac:dyDescent="0.25">
      <c r="D2338" s="198"/>
      <c r="F2338" s="198"/>
    </row>
    <row r="2339" spans="4:6" s="2" customFormat="1" x14ac:dyDescent="0.25">
      <c r="D2339" s="198"/>
      <c r="F2339" s="198"/>
    </row>
    <row r="2340" spans="4:6" s="2" customFormat="1" x14ac:dyDescent="0.25">
      <c r="D2340" s="198"/>
      <c r="F2340" s="198"/>
    </row>
    <row r="2341" spans="4:6" s="2" customFormat="1" x14ac:dyDescent="0.25">
      <c r="D2341" s="198"/>
      <c r="F2341" s="198"/>
    </row>
    <row r="2342" spans="4:6" s="2" customFormat="1" x14ac:dyDescent="0.25">
      <c r="D2342" s="198"/>
      <c r="F2342" s="198"/>
    </row>
    <row r="2343" spans="4:6" s="2" customFormat="1" x14ac:dyDescent="0.25">
      <c r="D2343" s="198"/>
      <c r="F2343" s="198"/>
    </row>
    <row r="2344" spans="4:6" s="2" customFormat="1" x14ac:dyDescent="0.25">
      <c r="D2344" s="198"/>
      <c r="F2344" s="198"/>
    </row>
    <row r="2345" spans="4:6" s="2" customFormat="1" x14ac:dyDescent="0.25">
      <c r="D2345" s="198"/>
      <c r="F2345" s="198"/>
    </row>
    <row r="2346" spans="4:6" s="2" customFormat="1" x14ac:dyDescent="0.25">
      <c r="D2346" s="198"/>
      <c r="F2346" s="198"/>
    </row>
    <row r="2347" spans="4:6" s="2" customFormat="1" x14ac:dyDescent="0.25">
      <c r="D2347" s="198"/>
      <c r="F2347" s="198"/>
    </row>
    <row r="2348" spans="4:6" s="2" customFormat="1" x14ac:dyDescent="0.25">
      <c r="D2348" s="198"/>
      <c r="F2348" s="198"/>
    </row>
    <row r="2349" spans="4:6" s="2" customFormat="1" x14ac:dyDescent="0.25">
      <c r="D2349" s="198"/>
      <c r="F2349" s="198"/>
    </row>
    <row r="2350" spans="4:6" s="2" customFormat="1" x14ac:dyDescent="0.25">
      <c r="D2350" s="198"/>
      <c r="F2350" s="198"/>
    </row>
    <row r="2351" spans="4:6" s="2" customFormat="1" x14ac:dyDescent="0.25">
      <c r="D2351" s="198"/>
      <c r="F2351" s="198"/>
    </row>
    <row r="2352" spans="4:6" s="2" customFormat="1" x14ac:dyDescent="0.25">
      <c r="D2352" s="198"/>
      <c r="F2352" s="198"/>
    </row>
    <row r="2353" spans="4:6" s="2" customFormat="1" x14ac:dyDescent="0.25">
      <c r="D2353" s="198"/>
      <c r="F2353" s="198"/>
    </row>
    <row r="2354" spans="4:6" s="2" customFormat="1" x14ac:dyDescent="0.25">
      <c r="D2354" s="198"/>
      <c r="F2354" s="198"/>
    </row>
    <row r="2355" spans="4:6" s="2" customFormat="1" x14ac:dyDescent="0.25">
      <c r="D2355" s="198"/>
      <c r="F2355" s="198"/>
    </row>
    <row r="2356" spans="4:6" s="2" customFormat="1" x14ac:dyDescent="0.25">
      <c r="D2356" s="198"/>
      <c r="F2356" s="198"/>
    </row>
    <row r="2357" spans="4:6" s="2" customFormat="1" x14ac:dyDescent="0.25">
      <c r="D2357" s="198"/>
      <c r="F2357" s="198"/>
    </row>
    <row r="2358" spans="4:6" s="2" customFormat="1" x14ac:dyDescent="0.25">
      <c r="D2358" s="198"/>
      <c r="F2358" s="198"/>
    </row>
    <row r="2359" spans="4:6" s="2" customFormat="1" x14ac:dyDescent="0.25">
      <c r="D2359" s="198"/>
      <c r="F2359" s="198"/>
    </row>
    <row r="2360" spans="4:6" s="2" customFormat="1" x14ac:dyDescent="0.25">
      <c r="D2360" s="198"/>
      <c r="F2360" s="198"/>
    </row>
    <row r="2361" spans="4:6" s="2" customFormat="1" x14ac:dyDescent="0.25">
      <c r="D2361" s="198"/>
      <c r="F2361" s="198"/>
    </row>
    <row r="2362" spans="4:6" s="2" customFormat="1" x14ac:dyDescent="0.25">
      <c r="D2362" s="198"/>
      <c r="F2362" s="198"/>
    </row>
    <row r="2363" spans="4:6" s="2" customFormat="1" x14ac:dyDescent="0.25">
      <c r="D2363" s="198"/>
      <c r="F2363" s="198"/>
    </row>
    <row r="2364" spans="4:6" s="2" customFormat="1" x14ac:dyDescent="0.25">
      <c r="D2364" s="198"/>
      <c r="F2364" s="198"/>
    </row>
    <row r="2365" spans="4:6" s="2" customFormat="1" x14ac:dyDescent="0.25">
      <c r="D2365" s="198"/>
      <c r="F2365" s="198"/>
    </row>
    <row r="2366" spans="4:6" s="2" customFormat="1" x14ac:dyDescent="0.25">
      <c r="D2366" s="198"/>
      <c r="F2366" s="198"/>
    </row>
    <row r="2367" spans="4:6" s="2" customFormat="1" x14ac:dyDescent="0.25">
      <c r="D2367" s="198"/>
      <c r="F2367" s="198"/>
    </row>
    <row r="2368" spans="4:6" s="2" customFormat="1" x14ac:dyDescent="0.25">
      <c r="D2368" s="198"/>
      <c r="F2368" s="198"/>
    </row>
    <row r="2369" spans="4:6" s="2" customFormat="1" x14ac:dyDescent="0.25">
      <c r="D2369" s="198"/>
      <c r="F2369" s="198"/>
    </row>
    <row r="2370" spans="4:6" s="2" customFormat="1" x14ac:dyDescent="0.25">
      <c r="D2370" s="198"/>
      <c r="F2370" s="198"/>
    </row>
    <row r="2371" spans="4:6" s="2" customFormat="1" x14ac:dyDescent="0.25">
      <c r="D2371" s="198"/>
      <c r="F2371" s="198"/>
    </row>
    <row r="2372" spans="4:6" s="2" customFormat="1" x14ac:dyDescent="0.25">
      <c r="D2372" s="198"/>
      <c r="F2372" s="198"/>
    </row>
    <row r="2373" spans="4:6" s="2" customFormat="1" x14ac:dyDescent="0.25">
      <c r="D2373" s="198"/>
      <c r="F2373" s="198"/>
    </row>
    <row r="2374" spans="4:6" s="2" customFormat="1" x14ac:dyDescent="0.25">
      <c r="D2374" s="198"/>
      <c r="F2374" s="198"/>
    </row>
    <row r="2375" spans="4:6" s="2" customFormat="1" x14ac:dyDescent="0.25">
      <c r="D2375" s="198"/>
      <c r="F2375" s="198"/>
    </row>
    <row r="2376" spans="4:6" s="2" customFormat="1" x14ac:dyDescent="0.25">
      <c r="D2376" s="198"/>
      <c r="F2376" s="198"/>
    </row>
    <row r="2377" spans="4:6" s="2" customFormat="1" x14ac:dyDescent="0.25">
      <c r="D2377" s="198"/>
      <c r="F2377" s="198"/>
    </row>
    <row r="2378" spans="4:6" s="2" customFormat="1" x14ac:dyDescent="0.25">
      <c r="D2378" s="198"/>
      <c r="F2378" s="198"/>
    </row>
    <row r="2379" spans="4:6" s="2" customFormat="1" x14ac:dyDescent="0.25">
      <c r="D2379" s="198"/>
      <c r="F2379" s="198"/>
    </row>
    <row r="2380" spans="4:6" s="2" customFormat="1" x14ac:dyDescent="0.25">
      <c r="D2380" s="198"/>
      <c r="F2380" s="198"/>
    </row>
    <row r="2381" spans="4:6" s="2" customFormat="1" x14ac:dyDescent="0.25">
      <c r="D2381" s="198"/>
      <c r="F2381" s="198"/>
    </row>
    <row r="2382" spans="4:6" s="2" customFormat="1" x14ac:dyDescent="0.25">
      <c r="D2382" s="198"/>
      <c r="F2382" s="198"/>
    </row>
    <row r="2383" spans="4:6" s="2" customFormat="1" x14ac:dyDescent="0.25">
      <c r="D2383" s="198"/>
      <c r="F2383" s="198"/>
    </row>
    <row r="2384" spans="4:6" s="2" customFormat="1" x14ac:dyDescent="0.25">
      <c r="D2384" s="198"/>
      <c r="F2384" s="198"/>
    </row>
    <row r="2385" spans="4:6" s="2" customFormat="1" x14ac:dyDescent="0.25">
      <c r="D2385" s="198"/>
      <c r="F2385" s="198"/>
    </row>
    <row r="2386" spans="4:6" s="2" customFormat="1" x14ac:dyDescent="0.25">
      <c r="D2386" s="198"/>
      <c r="F2386" s="198"/>
    </row>
    <row r="2387" spans="4:6" s="2" customFormat="1" x14ac:dyDescent="0.25">
      <c r="D2387" s="198"/>
      <c r="F2387" s="198"/>
    </row>
    <row r="2388" spans="4:6" s="2" customFormat="1" x14ac:dyDescent="0.25">
      <c r="D2388" s="198"/>
      <c r="F2388" s="198"/>
    </row>
    <row r="2389" spans="4:6" s="2" customFormat="1" x14ac:dyDescent="0.25">
      <c r="D2389" s="198"/>
      <c r="F2389" s="198"/>
    </row>
    <row r="2390" spans="4:6" s="2" customFormat="1" x14ac:dyDescent="0.25">
      <c r="D2390" s="198"/>
      <c r="F2390" s="198"/>
    </row>
    <row r="2391" spans="4:6" s="2" customFormat="1" x14ac:dyDescent="0.25">
      <c r="D2391" s="198"/>
      <c r="F2391" s="198"/>
    </row>
    <row r="2392" spans="4:6" s="2" customFormat="1" x14ac:dyDescent="0.25">
      <c r="D2392" s="198"/>
      <c r="F2392" s="198"/>
    </row>
    <row r="2393" spans="4:6" s="2" customFormat="1" x14ac:dyDescent="0.25">
      <c r="D2393" s="198"/>
      <c r="F2393" s="198"/>
    </row>
    <row r="2394" spans="4:6" s="2" customFormat="1" x14ac:dyDescent="0.25">
      <c r="D2394" s="198"/>
      <c r="F2394" s="198"/>
    </row>
    <row r="2395" spans="4:6" s="2" customFormat="1" x14ac:dyDescent="0.25">
      <c r="D2395" s="198"/>
      <c r="F2395" s="198"/>
    </row>
    <row r="2396" spans="4:6" s="2" customFormat="1" x14ac:dyDescent="0.25">
      <c r="D2396" s="198"/>
      <c r="F2396" s="198"/>
    </row>
    <row r="2397" spans="4:6" s="2" customFormat="1" x14ac:dyDescent="0.25">
      <c r="D2397" s="198"/>
      <c r="F2397" s="198"/>
    </row>
    <row r="2398" spans="4:6" s="2" customFormat="1" x14ac:dyDescent="0.25">
      <c r="D2398" s="198"/>
      <c r="F2398" s="198"/>
    </row>
    <row r="2399" spans="4:6" s="2" customFormat="1" x14ac:dyDescent="0.25">
      <c r="D2399" s="198"/>
      <c r="F2399" s="198"/>
    </row>
    <row r="2400" spans="4:6" s="2" customFormat="1" x14ac:dyDescent="0.25">
      <c r="D2400" s="198"/>
      <c r="F2400" s="198"/>
    </row>
    <row r="2401" spans="4:6" s="2" customFormat="1" x14ac:dyDescent="0.25">
      <c r="D2401" s="198"/>
      <c r="F2401" s="198"/>
    </row>
    <row r="2402" spans="4:6" s="2" customFormat="1" x14ac:dyDescent="0.25">
      <c r="D2402" s="198"/>
      <c r="F2402" s="198"/>
    </row>
    <row r="2403" spans="4:6" s="2" customFormat="1" x14ac:dyDescent="0.25">
      <c r="D2403" s="198"/>
      <c r="F2403" s="198"/>
    </row>
    <row r="2404" spans="4:6" s="2" customFormat="1" x14ac:dyDescent="0.25">
      <c r="D2404" s="198"/>
      <c r="F2404" s="198"/>
    </row>
    <row r="2405" spans="4:6" s="2" customFormat="1" x14ac:dyDescent="0.25">
      <c r="D2405" s="198"/>
      <c r="F2405" s="198"/>
    </row>
    <row r="2406" spans="4:6" s="2" customFormat="1" x14ac:dyDescent="0.25">
      <c r="D2406" s="198"/>
      <c r="F2406" s="198"/>
    </row>
    <row r="2407" spans="4:6" s="2" customFormat="1" x14ac:dyDescent="0.25">
      <c r="D2407" s="198"/>
      <c r="F2407" s="198"/>
    </row>
    <row r="2408" spans="4:6" s="2" customFormat="1" x14ac:dyDescent="0.25">
      <c r="D2408" s="198"/>
      <c r="F2408" s="198"/>
    </row>
    <row r="2409" spans="4:6" s="2" customFormat="1" x14ac:dyDescent="0.25">
      <c r="D2409" s="198"/>
      <c r="F2409" s="198"/>
    </row>
    <row r="2410" spans="4:6" s="2" customFormat="1" x14ac:dyDescent="0.25">
      <c r="D2410" s="198"/>
      <c r="F2410" s="198"/>
    </row>
    <row r="2411" spans="4:6" s="2" customFormat="1" x14ac:dyDescent="0.25">
      <c r="D2411" s="198"/>
      <c r="F2411" s="198"/>
    </row>
    <row r="2412" spans="4:6" s="2" customFormat="1" x14ac:dyDescent="0.25">
      <c r="D2412" s="198"/>
      <c r="F2412" s="198"/>
    </row>
    <row r="2413" spans="4:6" s="2" customFormat="1" x14ac:dyDescent="0.25">
      <c r="D2413" s="198"/>
      <c r="F2413" s="198"/>
    </row>
    <row r="2414" spans="4:6" s="2" customFormat="1" x14ac:dyDescent="0.25">
      <c r="D2414" s="198"/>
      <c r="F2414" s="198"/>
    </row>
    <row r="2415" spans="4:6" s="2" customFormat="1" x14ac:dyDescent="0.25">
      <c r="D2415" s="198"/>
      <c r="F2415" s="198"/>
    </row>
    <row r="2416" spans="4:6" s="2" customFormat="1" x14ac:dyDescent="0.25">
      <c r="D2416" s="198"/>
      <c r="F2416" s="198"/>
    </row>
    <row r="2417" spans="4:6" s="2" customFormat="1" x14ac:dyDescent="0.25">
      <c r="D2417" s="198"/>
      <c r="F2417" s="198"/>
    </row>
    <row r="2418" spans="4:6" s="2" customFormat="1" x14ac:dyDescent="0.25">
      <c r="D2418" s="198"/>
      <c r="F2418" s="198"/>
    </row>
    <row r="2419" spans="4:6" s="2" customFormat="1" x14ac:dyDescent="0.25">
      <c r="D2419" s="198"/>
      <c r="F2419" s="198"/>
    </row>
    <row r="2420" spans="4:6" s="2" customFormat="1" x14ac:dyDescent="0.25">
      <c r="D2420" s="198"/>
      <c r="F2420" s="198"/>
    </row>
    <row r="2421" spans="4:6" s="2" customFormat="1" x14ac:dyDescent="0.25">
      <c r="D2421" s="198"/>
      <c r="F2421" s="198"/>
    </row>
    <row r="2422" spans="4:6" s="2" customFormat="1" x14ac:dyDescent="0.25">
      <c r="D2422" s="198"/>
      <c r="F2422" s="198"/>
    </row>
    <row r="2423" spans="4:6" s="2" customFormat="1" x14ac:dyDescent="0.25">
      <c r="D2423" s="198"/>
      <c r="F2423" s="198"/>
    </row>
    <row r="2424" spans="4:6" s="2" customFormat="1" x14ac:dyDescent="0.25">
      <c r="D2424" s="198"/>
      <c r="F2424" s="198"/>
    </row>
    <row r="2425" spans="4:6" s="2" customFormat="1" x14ac:dyDescent="0.25">
      <c r="D2425" s="198"/>
      <c r="F2425" s="198"/>
    </row>
    <row r="2426" spans="4:6" s="2" customFormat="1" x14ac:dyDescent="0.25">
      <c r="D2426" s="198"/>
      <c r="F2426" s="198"/>
    </row>
    <row r="2427" spans="4:6" s="2" customFormat="1" x14ac:dyDescent="0.25">
      <c r="D2427" s="198"/>
      <c r="F2427" s="198"/>
    </row>
    <row r="2428" spans="4:6" s="2" customFormat="1" x14ac:dyDescent="0.25">
      <c r="D2428" s="198"/>
      <c r="F2428" s="198"/>
    </row>
    <row r="2429" spans="4:6" s="2" customFormat="1" x14ac:dyDescent="0.25">
      <c r="D2429" s="198"/>
      <c r="F2429" s="198"/>
    </row>
    <row r="2430" spans="4:6" s="2" customFormat="1" x14ac:dyDescent="0.25">
      <c r="D2430" s="198"/>
      <c r="F2430" s="198"/>
    </row>
    <row r="2431" spans="4:6" s="2" customFormat="1" x14ac:dyDescent="0.25">
      <c r="D2431" s="198"/>
      <c r="F2431" s="198"/>
    </row>
    <row r="2432" spans="4:6" s="2" customFormat="1" x14ac:dyDescent="0.25">
      <c r="D2432" s="198"/>
      <c r="F2432" s="198"/>
    </row>
    <row r="2433" spans="4:6" s="2" customFormat="1" x14ac:dyDescent="0.25">
      <c r="D2433" s="198"/>
      <c r="F2433" s="198"/>
    </row>
    <row r="2434" spans="4:6" s="2" customFormat="1" x14ac:dyDescent="0.25">
      <c r="D2434" s="198"/>
      <c r="F2434" s="198"/>
    </row>
    <row r="2435" spans="4:6" s="2" customFormat="1" x14ac:dyDescent="0.25">
      <c r="D2435" s="198"/>
      <c r="F2435" s="198"/>
    </row>
    <row r="2436" spans="4:6" s="2" customFormat="1" x14ac:dyDescent="0.25">
      <c r="D2436" s="198"/>
      <c r="F2436" s="198"/>
    </row>
    <row r="2437" spans="4:6" s="2" customFormat="1" x14ac:dyDescent="0.25">
      <c r="D2437" s="198"/>
      <c r="F2437" s="198"/>
    </row>
    <row r="2438" spans="4:6" s="2" customFormat="1" x14ac:dyDescent="0.25">
      <c r="D2438" s="198"/>
      <c r="F2438" s="198"/>
    </row>
    <row r="2439" spans="4:6" s="2" customFormat="1" x14ac:dyDescent="0.25">
      <c r="D2439" s="198"/>
      <c r="F2439" s="198"/>
    </row>
    <row r="2440" spans="4:6" s="2" customFormat="1" x14ac:dyDescent="0.25">
      <c r="D2440" s="198"/>
      <c r="F2440" s="198"/>
    </row>
    <row r="2441" spans="4:6" s="2" customFormat="1" x14ac:dyDescent="0.25">
      <c r="D2441" s="198"/>
      <c r="F2441" s="198"/>
    </row>
    <row r="2442" spans="4:6" s="2" customFormat="1" x14ac:dyDescent="0.25">
      <c r="D2442" s="198"/>
      <c r="F2442" s="198"/>
    </row>
    <row r="2443" spans="4:6" s="2" customFormat="1" x14ac:dyDescent="0.25">
      <c r="D2443" s="198"/>
      <c r="F2443" s="198"/>
    </row>
    <row r="2444" spans="4:6" s="2" customFormat="1" x14ac:dyDescent="0.25">
      <c r="D2444" s="198"/>
      <c r="F2444" s="198"/>
    </row>
    <row r="2445" spans="4:6" s="2" customFormat="1" x14ac:dyDescent="0.25">
      <c r="D2445" s="198"/>
      <c r="F2445" s="198"/>
    </row>
    <row r="2446" spans="4:6" s="2" customFormat="1" x14ac:dyDescent="0.25">
      <c r="D2446" s="198"/>
      <c r="F2446" s="198"/>
    </row>
    <row r="2447" spans="4:6" s="2" customFormat="1" x14ac:dyDescent="0.25">
      <c r="D2447" s="198"/>
      <c r="F2447" s="198"/>
    </row>
    <row r="2448" spans="4:6" s="2" customFormat="1" x14ac:dyDescent="0.25">
      <c r="D2448" s="198"/>
      <c r="F2448" s="198"/>
    </row>
    <row r="2449" spans="4:6" s="2" customFormat="1" x14ac:dyDescent="0.25">
      <c r="D2449" s="198"/>
      <c r="F2449" s="198"/>
    </row>
    <row r="2450" spans="4:6" s="2" customFormat="1" x14ac:dyDescent="0.25">
      <c r="D2450" s="198"/>
      <c r="F2450" s="198"/>
    </row>
    <row r="2451" spans="4:6" s="2" customFormat="1" x14ac:dyDescent="0.25">
      <c r="D2451" s="198"/>
      <c r="F2451" s="198"/>
    </row>
    <row r="2452" spans="4:6" s="2" customFormat="1" x14ac:dyDescent="0.25">
      <c r="D2452" s="198"/>
      <c r="F2452" s="198"/>
    </row>
    <row r="2453" spans="4:6" s="2" customFormat="1" x14ac:dyDescent="0.25">
      <c r="D2453" s="198"/>
      <c r="F2453" s="198"/>
    </row>
    <row r="2454" spans="4:6" s="2" customFormat="1" x14ac:dyDescent="0.25">
      <c r="D2454" s="198"/>
      <c r="F2454" s="198"/>
    </row>
    <row r="2455" spans="4:6" s="2" customFormat="1" x14ac:dyDescent="0.25">
      <c r="D2455" s="198"/>
      <c r="F2455" s="198"/>
    </row>
    <row r="2456" spans="4:6" s="2" customFormat="1" x14ac:dyDescent="0.25">
      <c r="D2456" s="198"/>
      <c r="F2456" s="198"/>
    </row>
    <row r="2457" spans="4:6" s="2" customFormat="1" x14ac:dyDescent="0.25">
      <c r="D2457" s="198"/>
      <c r="F2457" s="198"/>
    </row>
    <row r="2458" spans="4:6" s="2" customFormat="1" x14ac:dyDescent="0.25">
      <c r="D2458" s="198"/>
      <c r="F2458" s="198"/>
    </row>
    <row r="2459" spans="4:6" s="2" customFormat="1" x14ac:dyDescent="0.25">
      <c r="D2459" s="198"/>
      <c r="F2459" s="198"/>
    </row>
    <row r="2460" spans="4:6" s="2" customFormat="1" x14ac:dyDescent="0.25">
      <c r="D2460" s="198"/>
      <c r="F2460" s="198"/>
    </row>
    <row r="2461" spans="4:6" s="2" customFormat="1" x14ac:dyDescent="0.25">
      <c r="D2461" s="198"/>
      <c r="F2461" s="198"/>
    </row>
    <row r="2462" spans="4:6" s="2" customFormat="1" x14ac:dyDescent="0.25">
      <c r="D2462" s="198"/>
      <c r="F2462" s="198"/>
    </row>
    <row r="2463" spans="4:6" s="2" customFormat="1" x14ac:dyDescent="0.25">
      <c r="D2463" s="198"/>
      <c r="F2463" s="198"/>
    </row>
    <row r="2464" spans="4:6" s="2" customFormat="1" x14ac:dyDescent="0.25">
      <c r="D2464" s="198"/>
      <c r="F2464" s="198"/>
    </row>
    <row r="2465" spans="4:6" s="2" customFormat="1" x14ac:dyDescent="0.25">
      <c r="D2465" s="198"/>
      <c r="F2465" s="198"/>
    </row>
    <row r="2466" spans="4:6" s="2" customFormat="1" x14ac:dyDescent="0.25">
      <c r="D2466" s="198"/>
      <c r="F2466" s="198"/>
    </row>
    <row r="2467" spans="4:6" s="2" customFormat="1" x14ac:dyDescent="0.25">
      <c r="D2467" s="198"/>
      <c r="F2467" s="198"/>
    </row>
    <row r="2468" spans="4:6" s="2" customFormat="1" x14ac:dyDescent="0.25">
      <c r="D2468" s="198"/>
      <c r="F2468" s="198"/>
    </row>
    <row r="2469" spans="4:6" s="2" customFormat="1" x14ac:dyDescent="0.25">
      <c r="D2469" s="198"/>
      <c r="F2469" s="198"/>
    </row>
    <row r="2470" spans="4:6" s="2" customFormat="1" x14ac:dyDescent="0.25">
      <c r="D2470" s="198"/>
      <c r="F2470" s="198"/>
    </row>
    <row r="2471" spans="4:6" s="2" customFormat="1" x14ac:dyDescent="0.25">
      <c r="D2471" s="198"/>
      <c r="F2471" s="198"/>
    </row>
    <row r="2472" spans="4:6" s="2" customFormat="1" x14ac:dyDescent="0.25">
      <c r="D2472" s="198"/>
      <c r="F2472" s="198"/>
    </row>
    <row r="2473" spans="4:6" s="2" customFormat="1" x14ac:dyDescent="0.25">
      <c r="D2473" s="198"/>
      <c r="F2473" s="198"/>
    </row>
    <row r="2474" spans="4:6" s="2" customFormat="1" x14ac:dyDescent="0.25">
      <c r="D2474" s="198"/>
      <c r="F2474" s="198"/>
    </row>
    <row r="2475" spans="4:6" s="2" customFormat="1" x14ac:dyDescent="0.25">
      <c r="D2475" s="198"/>
      <c r="F2475" s="198"/>
    </row>
    <row r="2476" spans="4:6" s="2" customFormat="1" x14ac:dyDescent="0.25">
      <c r="D2476" s="198"/>
      <c r="F2476" s="198"/>
    </row>
    <row r="2477" spans="4:6" s="2" customFormat="1" x14ac:dyDescent="0.25">
      <c r="D2477" s="198"/>
      <c r="F2477" s="198"/>
    </row>
    <row r="2478" spans="4:6" s="2" customFormat="1" x14ac:dyDescent="0.25">
      <c r="D2478" s="198"/>
      <c r="F2478" s="198"/>
    </row>
    <row r="2479" spans="4:6" s="2" customFormat="1" x14ac:dyDescent="0.25">
      <c r="D2479" s="198"/>
      <c r="F2479" s="198"/>
    </row>
    <row r="2480" spans="4:6" s="2" customFormat="1" x14ac:dyDescent="0.25">
      <c r="D2480" s="198"/>
      <c r="F2480" s="198"/>
    </row>
    <row r="2481" spans="4:6" s="2" customFormat="1" x14ac:dyDescent="0.25">
      <c r="D2481" s="198"/>
      <c r="F2481" s="198"/>
    </row>
    <row r="2482" spans="4:6" s="2" customFormat="1" x14ac:dyDescent="0.25">
      <c r="D2482" s="198"/>
      <c r="F2482" s="198"/>
    </row>
    <row r="2483" spans="4:6" s="2" customFormat="1" x14ac:dyDescent="0.25">
      <c r="D2483" s="198"/>
      <c r="F2483" s="198"/>
    </row>
    <row r="2484" spans="4:6" s="2" customFormat="1" x14ac:dyDescent="0.25">
      <c r="D2484" s="198"/>
      <c r="F2484" s="198"/>
    </row>
    <row r="2485" spans="4:6" s="2" customFormat="1" x14ac:dyDescent="0.25">
      <c r="D2485" s="198"/>
      <c r="F2485" s="198"/>
    </row>
    <row r="2486" spans="4:6" s="2" customFormat="1" x14ac:dyDescent="0.25">
      <c r="D2486" s="198"/>
      <c r="F2486" s="198"/>
    </row>
    <row r="2487" spans="4:6" s="2" customFormat="1" x14ac:dyDescent="0.25">
      <c r="D2487" s="198"/>
      <c r="F2487" s="198"/>
    </row>
    <row r="2488" spans="4:6" s="2" customFormat="1" x14ac:dyDescent="0.25">
      <c r="D2488" s="198"/>
      <c r="F2488" s="198"/>
    </row>
    <row r="2489" spans="4:6" s="2" customFormat="1" x14ac:dyDescent="0.25">
      <c r="D2489" s="198"/>
      <c r="F2489" s="198"/>
    </row>
    <row r="2490" spans="4:6" s="2" customFormat="1" x14ac:dyDescent="0.25">
      <c r="D2490" s="198"/>
      <c r="F2490" s="198"/>
    </row>
    <row r="2491" spans="4:6" s="2" customFormat="1" x14ac:dyDescent="0.25">
      <c r="D2491" s="198"/>
      <c r="F2491" s="198"/>
    </row>
    <row r="2492" spans="4:6" s="2" customFormat="1" x14ac:dyDescent="0.25">
      <c r="D2492" s="198"/>
      <c r="F2492" s="198"/>
    </row>
    <row r="2493" spans="4:6" s="2" customFormat="1" x14ac:dyDescent="0.25">
      <c r="D2493" s="198"/>
      <c r="F2493" s="198"/>
    </row>
    <row r="2494" spans="4:6" s="2" customFormat="1" x14ac:dyDescent="0.25">
      <c r="D2494" s="198"/>
      <c r="F2494" s="198"/>
    </row>
    <row r="2495" spans="4:6" s="2" customFormat="1" x14ac:dyDescent="0.25">
      <c r="D2495" s="198"/>
      <c r="F2495" s="198"/>
    </row>
    <row r="2496" spans="4:6" s="2" customFormat="1" x14ac:dyDescent="0.25">
      <c r="D2496" s="198"/>
      <c r="F2496" s="198"/>
    </row>
    <row r="2497" spans="4:6" s="2" customFormat="1" x14ac:dyDescent="0.25">
      <c r="D2497" s="198"/>
      <c r="F2497" s="198"/>
    </row>
    <row r="2498" spans="4:6" s="2" customFormat="1" x14ac:dyDescent="0.25">
      <c r="D2498" s="198"/>
      <c r="F2498" s="198"/>
    </row>
    <row r="2499" spans="4:6" s="2" customFormat="1" x14ac:dyDescent="0.25">
      <c r="D2499" s="198"/>
      <c r="F2499" s="198"/>
    </row>
    <row r="2500" spans="4:6" s="2" customFormat="1" x14ac:dyDescent="0.25">
      <c r="D2500" s="198"/>
      <c r="F2500" s="198"/>
    </row>
    <row r="2501" spans="4:6" s="2" customFormat="1" x14ac:dyDescent="0.25">
      <c r="D2501" s="198"/>
      <c r="F2501" s="198"/>
    </row>
    <row r="2502" spans="4:6" s="2" customFormat="1" x14ac:dyDescent="0.25">
      <c r="D2502" s="198"/>
      <c r="F2502" s="198"/>
    </row>
    <row r="2503" spans="4:6" s="2" customFormat="1" x14ac:dyDescent="0.25">
      <c r="D2503" s="198"/>
      <c r="F2503" s="198"/>
    </row>
    <row r="2504" spans="4:6" s="2" customFormat="1" x14ac:dyDescent="0.25">
      <c r="D2504" s="198"/>
      <c r="F2504" s="198"/>
    </row>
    <row r="2505" spans="4:6" s="2" customFormat="1" x14ac:dyDescent="0.25">
      <c r="D2505" s="198"/>
      <c r="F2505" s="198"/>
    </row>
    <row r="2506" spans="4:6" s="2" customFormat="1" x14ac:dyDescent="0.25">
      <c r="D2506" s="198"/>
      <c r="F2506" s="198"/>
    </row>
    <row r="2507" spans="4:6" s="2" customFormat="1" x14ac:dyDescent="0.25">
      <c r="D2507" s="198"/>
      <c r="F2507" s="198"/>
    </row>
    <row r="2508" spans="4:6" s="2" customFormat="1" x14ac:dyDescent="0.25">
      <c r="D2508" s="198"/>
      <c r="F2508" s="198"/>
    </row>
    <row r="2509" spans="4:6" s="2" customFormat="1" x14ac:dyDescent="0.25">
      <c r="D2509" s="198"/>
      <c r="F2509" s="198"/>
    </row>
    <row r="2510" spans="4:6" s="2" customFormat="1" x14ac:dyDescent="0.25">
      <c r="D2510" s="198"/>
      <c r="F2510" s="198"/>
    </row>
    <row r="2511" spans="4:6" s="2" customFormat="1" x14ac:dyDescent="0.25">
      <c r="D2511" s="198"/>
      <c r="F2511" s="198"/>
    </row>
    <row r="2512" spans="4:6" s="2" customFormat="1" x14ac:dyDescent="0.25">
      <c r="D2512" s="198"/>
      <c r="F2512" s="198"/>
    </row>
    <row r="2513" spans="4:6" s="2" customFormat="1" x14ac:dyDescent="0.25">
      <c r="D2513" s="198"/>
      <c r="F2513" s="198"/>
    </row>
    <row r="2514" spans="4:6" s="2" customFormat="1" x14ac:dyDescent="0.25">
      <c r="D2514" s="198"/>
      <c r="F2514" s="198"/>
    </row>
    <row r="2515" spans="4:6" s="2" customFormat="1" x14ac:dyDescent="0.25">
      <c r="D2515" s="198"/>
      <c r="F2515" s="198"/>
    </row>
    <row r="2516" spans="4:6" s="2" customFormat="1" x14ac:dyDescent="0.25">
      <c r="D2516" s="198"/>
      <c r="F2516" s="198"/>
    </row>
    <row r="2517" spans="4:6" s="2" customFormat="1" x14ac:dyDescent="0.25">
      <c r="D2517" s="198"/>
      <c r="F2517" s="198"/>
    </row>
    <row r="2518" spans="4:6" s="2" customFormat="1" x14ac:dyDescent="0.25">
      <c r="D2518" s="198"/>
      <c r="F2518" s="198"/>
    </row>
    <row r="2519" spans="4:6" s="2" customFormat="1" x14ac:dyDescent="0.25">
      <c r="D2519" s="198"/>
      <c r="F2519" s="198"/>
    </row>
    <row r="2520" spans="4:6" s="2" customFormat="1" x14ac:dyDescent="0.25">
      <c r="D2520" s="198"/>
      <c r="F2520" s="198"/>
    </row>
    <row r="2521" spans="4:6" s="2" customFormat="1" x14ac:dyDescent="0.25">
      <c r="D2521" s="198"/>
      <c r="F2521" s="198"/>
    </row>
    <row r="2522" spans="4:6" s="2" customFormat="1" x14ac:dyDescent="0.25">
      <c r="D2522" s="198"/>
      <c r="F2522" s="198"/>
    </row>
    <row r="2523" spans="4:6" s="2" customFormat="1" x14ac:dyDescent="0.25">
      <c r="D2523" s="198"/>
      <c r="F2523" s="198"/>
    </row>
    <row r="2524" spans="4:6" s="2" customFormat="1" x14ac:dyDescent="0.25">
      <c r="D2524" s="198"/>
      <c r="F2524" s="198"/>
    </row>
    <row r="2525" spans="4:6" s="2" customFormat="1" x14ac:dyDescent="0.25">
      <c r="D2525" s="198"/>
      <c r="F2525" s="198"/>
    </row>
    <row r="2526" spans="4:6" s="2" customFormat="1" x14ac:dyDescent="0.25">
      <c r="D2526" s="198"/>
      <c r="F2526" s="198"/>
    </row>
    <row r="2527" spans="4:6" s="2" customFormat="1" x14ac:dyDescent="0.25">
      <c r="D2527" s="198"/>
      <c r="F2527" s="198"/>
    </row>
    <row r="2528" spans="4:6" s="2" customFormat="1" x14ac:dyDescent="0.25">
      <c r="D2528" s="198"/>
      <c r="F2528" s="198"/>
    </row>
    <row r="2529" spans="4:6" s="2" customFormat="1" x14ac:dyDescent="0.25">
      <c r="D2529" s="198"/>
      <c r="F2529" s="198"/>
    </row>
    <row r="2530" spans="4:6" s="2" customFormat="1" x14ac:dyDescent="0.25">
      <c r="D2530" s="198"/>
      <c r="F2530" s="198"/>
    </row>
    <row r="2531" spans="4:6" s="2" customFormat="1" x14ac:dyDescent="0.25">
      <c r="D2531" s="198"/>
      <c r="F2531" s="198"/>
    </row>
    <row r="2532" spans="4:6" s="2" customFormat="1" x14ac:dyDescent="0.25">
      <c r="D2532" s="198"/>
      <c r="F2532" s="198"/>
    </row>
    <row r="2533" spans="4:6" s="2" customFormat="1" x14ac:dyDescent="0.25">
      <c r="D2533" s="198"/>
      <c r="F2533" s="198"/>
    </row>
    <row r="2534" spans="4:6" s="2" customFormat="1" x14ac:dyDescent="0.25">
      <c r="D2534" s="198"/>
      <c r="F2534" s="198"/>
    </row>
    <row r="2535" spans="4:6" s="2" customFormat="1" x14ac:dyDescent="0.25">
      <c r="D2535" s="198"/>
      <c r="F2535" s="198"/>
    </row>
    <row r="2536" spans="4:6" s="2" customFormat="1" x14ac:dyDescent="0.25">
      <c r="D2536" s="198"/>
      <c r="F2536" s="198"/>
    </row>
    <row r="2537" spans="4:6" s="2" customFormat="1" x14ac:dyDescent="0.25">
      <c r="D2537" s="198"/>
      <c r="F2537" s="198"/>
    </row>
    <row r="2538" spans="4:6" s="2" customFormat="1" x14ac:dyDescent="0.25">
      <c r="D2538" s="198"/>
      <c r="F2538" s="198"/>
    </row>
    <row r="2539" spans="4:6" s="2" customFormat="1" x14ac:dyDescent="0.25">
      <c r="D2539" s="198"/>
      <c r="F2539" s="198"/>
    </row>
    <row r="2540" spans="4:6" s="2" customFormat="1" x14ac:dyDescent="0.25">
      <c r="D2540" s="198"/>
      <c r="F2540" s="198"/>
    </row>
    <row r="2541" spans="4:6" s="2" customFormat="1" x14ac:dyDescent="0.25">
      <c r="D2541" s="198"/>
      <c r="F2541" s="198"/>
    </row>
    <row r="2542" spans="4:6" s="2" customFormat="1" x14ac:dyDescent="0.25">
      <c r="D2542" s="198"/>
      <c r="F2542" s="198"/>
    </row>
    <row r="2543" spans="4:6" s="2" customFormat="1" x14ac:dyDescent="0.25">
      <c r="D2543" s="198"/>
      <c r="F2543" s="198"/>
    </row>
    <row r="2544" spans="4:6" s="2" customFormat="1" x14ac:dyDescent="0.25">
      <c r="D2544" s="198"/>
      <c r="F2544" s="198"/>
    </row>
    <row r="2545" spans="4:6" s="2" customFormat="1" x14ac:dyDescent="0.25">
      <c r="D2545" s="198"/>
      <c r="F2545" s="198"/>
    </row>
    <row r="2546" spans="4:6" s="2" customFormat="1" x14ac:dyDescent="0.25">
      <c r="D2546" s="198"/>
      <c r="F2546" s="198"/>
    </row>
    <row r="2547" spans="4:6" s="2" customFormat="1" x14ac:dyDescent="0.25">
      <c r="D2547" s="198"/>
      <c r="F2547" s="198"/>
    </row>
    <row r="2548" spans="4:6" s="2" customFormat="1" x14ac:dyDescent="0.25">
      <c r="D2548" s="198"/>
      <c r="F2548" s="198"/>
    </row>
    <row r="2549" spans="4:6" s="2" customFormat="1" x14ac:dyDescent="0.25">
      <c r="D2549" s="198"/>
      <c r="F2549" s="198"/>
    </row>
    <row r="2550" spans="4:6" s="2" customFormat="1" x14ac:dyDescent="0.25">
      <c r="D2550" s="198"/>
      <c r="F2550" s="198"/>
    </row>
    <row r="2551" spans="4:6" s="2" customFormat="1" x14ac:dyDescent="0.25">
      <c r="D2551" s="198"/>
      <c r="F2551" s="198"/>
    </row>
    <row r="2552" spans="4:6" s="2" customFormat="1" x14ac:dyDescent="0.25">
      <c r="D2552" s="198"/>
      <c r="F2552" s="198"/>
    </row>
    <row r="2553" spans="4:6" s="2" customFormat="1" x14ac:dyDescent="0.25">
      <c r="D2553" s="198"/>
      <c r="F2553" s="198"/>
    </row>
    <row r="2554" spans="4:6" s="2" customFormat="1" x14ac:dyDescent="0.25">
      <c r="D2554" s="198"/>
      <c r="F2554" s="198"/>
    </row>
    <row r="2555" spans="4:6" s="2" customFormat="1" x14ac:dyDescent="0.25">
      <c r="D2555" s="198"/>
      <c r="F2555" s="198"/>
    </row>
    <row r="2556" spans="4:6" s="2" customFormat="1" x14ac:dyDescent="0.25">
      <c r="D2556" s="198"/>
      <c r="F2556" s="198"/>
    </row>
    <row r="2557" spans="4:6" s="2" customFormat="1" x14ac:dyDescent="0.25">
      <c r="D2557" s="198"/>
      <c r="F2557" s="198"/>
    </row>
    <row r="2558" spans="4:6" s="2" customFormat="1" x14ac:dyDescent="0.25">
      <c r="D2558" s="198"/>
      <c r="F2558" s="198"/>
    </row>
    <row r="2559" spans="4:6" s="2" customFormat="1" x14ac:dyDescent="0.25">
      <c r="D2559" s="198"/>
      <c r="F2559" s="198"/>
    </row>
    <row r="2560" spans="4:6" s="2" customFormat="1" x14ac:dyDescent="0.25">
      <c r="D2560" s="198"/>
      <c r="F2560" s="198"/>
    </row>
    <row r="2561" spans="4:6" s="2" customFormat="1" x14ac:dyDescent="0.25">
      <c r="D2561" s="198"/>
      <c r="F2561" s="198"/>
    </row>
    <row r="2562" spans="4:6" s="2" customFormat="1" x14ac:dyDescent="0.25">
      <c r="D2562" s="198"/>
      <c r="F2562" s="198"/>
    </row>
    <row r="2563" spans="4:6" s="2" customFormat="1" x14ac:dyDescent="0.25">
      <c r="D2563" s="198"/>
      <c r="F2563" s="198"/>
    </row>
    <row r="2564" spans="4:6" s="2" customFormat="1" x14ac:dyDescent="0.25">
      <c r="D2564" s="198"/>
      <c r="F2564" s="198"/>
    </row>
    <row r="2565" spans="4:6" s="2" customFormat="1" x14ac:dyDescent="0.25">
      <c r="D2565" s="198"/>
      <c r="F2565" s="198"/>
    </row>
    <row r="2566" spans="4:6" s="2" customFormat="1" x14ac:dyDescent="0.25">
      <c r="D2566" s="198"/>
      <c r="F2566" s="198"/>
    </row>
    <row r="2567" spans="4:6" s="2" customFormat="1" x14ac:dyDescent="0.25">
      <c r="D2567" s="198"/>
      <c r="F2567" s="198"/>
    </row>
    <row r="2568" spans="4:6" s="2" customFormat="1" x14ac:dyDescent="0.25">
      <c r="D2568" s="198"/>
      <c r="F2568" s="198"/>
    </row>
    <row r="2569" spans="4:6" s="2" customFormat="1" x14ac:dyDescent="0.25">
      <c r="D2569" s="198"/>
      <c r="F2569" s="198"/>
    </row>
    <row r="2570" spans="4:6" s="2" customFormat="1" x14ac:dyDescent="0.25">
      <c r="D2570" s="198"/>
      <c r="F2570" s="198"/>
    </row>
    <row r="2571" spans="4:6" s="2" customFormat="1" x14ac:dyDescent="0.25">
      <c r="D2571" s="198"/>
      <c r="F2571" s="198"/>
    </row>
    <row r="2572" spans="4:6" s="2" customFormat="1" x14ac:dyDescent="0.25">
      <c r="D2572" s="198"/>
      <c r="F2572" s="198"/>
    </row>
    <row r="2573" spans="4:6" s="2" customFormat="1" x14ac:dyDescent="0.25">
      <c r="D2573" s="198"/>
      <c r="F2573" s="198"/>
    </row>
    <row r="2574" spans="4:6" s="2" customFormat="1" x14ac:dyDescent="0.25">
      <c r="D2574" s="198"/>
      <c r="F2574" s="198"/>
    </row>
    <row r="2575" spans="4:6" s="2" customFormat="1" x14ac:dyDescent="0.25">
      <c r="D2575" s="198"/>
      <c r="F2575" s="198"/>
    </row>
    <row r="2576" spans="4:6" s="2" customFormat="1" x14ac:dyDescent="0.25">
      <c r="D2576" s="198"/>
      <c r="F2576" s="198"/>
    </row>
    <row r="2577" spans="4:6" s="2" customFormat="1" x14ac:dyDescent="0.25">
      <c r="D2577" s="198"/>
      <c r="F2577" s="198"/>
    </row>
    <row r="2578" spans="4:6" s="2" customFormat="1" x14ac:dyDescent="0.25">
      <c r="D2578" s="198"/>
      <c r="F2578" s="198"/>
    </row>
    <row r="2579" spans="4:6" s="2" customFormat="1" x14ac:dyDescent="0.25">
      <c r="D2579" s="198"/>
      <c r="F2579" s="198"/>
    </row>
    <row r="2580" spans="4:6" s="2" customFormat="1" x14ac:dyDescent="0.25">
      <c r="D2580" s="198"/>
      <c r="F2580" s="198"/>
    </row>
    <row r="2581" spans="4:6" s="2" customFormat="1" x14ac:dyDescent="0.25">
      <c r="D2581" s="198"/>
      <c r="F2581" s="198"/>
    </row>
    <row r="2582" spans="4:6" s="2" customFormat="1" x14ac:dyDescent="0.25">
      <c r="D2582" s="198"/>
      <c r="F2582" s="198"/>
    </row>
    <row r="2583" spans="4:6" s="2" customFormat="1" x14ac:dyDescent="0.25">
      <c r="D2583" s="198"/>
      <c r="F2583" s="198"/>
    </row>
    <row r="2584" spans="4:6" s="2" customFormat="1" x14ac:dyDescent="0.25">
      <c r="D2584" s="198"/>
      <c r="F2584" s="198"/>
    </row>
    <row r="2585" spans="4:6" s="2" customFormat="1" x14ac:dyDescent="0.25">
      <c r="D2585" s="198"/>
      <c r="F2585" s="198"/>
    </row>
    <row r="2586" spans="4:6" s="2" customFormat="1" x14ac:dyDescent="0.25">
      <c r="D2586" s="198"/>
      <c r="F2586" s="198"/>
    </row>
    <row r="2587" spans="4:6" s="2" customFormat="1" x14ac:dyDescent="0.25">
      <c r="D2587" s="198"/>
      <c r="F2587" s="198"/>
    </row>
    <row r="2588" spans="4:6" s="2" customFormat="1" x14ac:dyDescent="0.25">
      <c r="D2588" s="198"/>
      <c r="F2588" s="198"/>
    </row>
    <row r="2589" spans="4:6" s="2" customFormat="1" x14ac:dyDescent="0.25">
      <c r="D2589" s="198"/>
      <c r="F2589" s="198"/>
    </row>
    <row r="2590" spans="4:6" s="2" customFormat="1" x14ac:dyDescent="0.25">
      <c r="D2590" s="198"/>
      <c r="F2590" s="198"/>
    </row>
    <row r="2591" spans="4:6" s="2" customFormat="1" x14ac:dyDescent="0.25">
      <c r="D2591" s="198"/>
      <c r="F2591" s="198"/>
    </row>
    <row r="2592" spans="4:6" s="2" customFormat="1" x14ac:dyDescent="0.25">
      <c r="D2592" s="198"/>
      <c r="F2592" s="198"/>
    </row>
    <row r="2593" spans="4:6" s="2" customFormat="1" x14ac:dyDescent="0.25">
      <c r="D2593" s="198"/>
      <c r="F2593" s="198"/>
    </row>
    <row r="2594" spans="4:6" s="2" customFormat="1" x14ac:dyDescent="0.25">
      <c r="D2594" s="198"/>
      <c r="F2594" s="198"/>
    </row>
    <row r="2595" spans="4:6" s="2" customFormat="1" x14ac:dyDescent="0.25">
      <c r="D2595" s="198"/>
      <c r="F2595" s="198"/>
    </row>
    <row r="2596" spans="4:6" s="2" customFormat="1" x14ac:dyDescent="0.25">
      <c r="D2596" s="198"/>
      <c r="F2596" s="198"/>
    </row>
    <row r="2597" spans="4:6" s="2" customFormat="1" x14ac:dyDescent="0.25">
      <c r="D2597" s="198"/>
      <c r="F2597" s="198"/>
    </row>
    <row r="2598" spans="4:6" s="2" customFormat="1" x14ac:dyDescent="0.25">
      <c r="D2598" s="198"/>
      <c r="F2598" s="198"/>
    </row>
    <row r="2599" spans="4:6" s="2" customFormat="1" x14ac:dyDescent="0.25">
      <c r="D2599" s="198"/>
      <c r="F2599" s="198"/>
    </row>
    <row r="2600" spans="4:6" s="2" customFormat="1" x14ac:dyDescent="0.25">
      <c r="D2600" s="198"/>
      <c r="F2600" s="198"/>
    </row>
    <row r="2601" spans="4:6" s="2" customFormat="1" x14ac:dyDescent="0.25">
      <c r="D2601" s="198"/>
      <c r="F2601" s="198"/>
    </row>
    <row r="2602" spans="4:6" s="2" customFormat="1" x14ac:dyDescent="0.25">
      <c r="D2602" s="198"/>
      <c r="F2602" s="198"/>
    </row>
    <row r="2603" spans="4:6" s="2" customFormat="1" x14ac:dyDescent="0.25">
      <c r="D2603" s="198"/>
      <c r="F2603" s="198"/>
    </row>
    <row r="2604" spans="4:6" s="2" customFormat="1" x14ac:dyDescent="0.25">
      <c r="D2604" s="198"/>
      <c r="F2604" s="198"/>
    </row>
    <row r="2605" spans="4:6" s="2" customFormat="1" x14ac:dyDescent="0.25">
      <c r="D2605" s="198"/>
      <c r="F2605" s="198"/>
    </row>
    <row r="2606" spans="4:6" s="2" customFormat="1" x14ac:dyDescent="0.25">
      <c r="D2606" s="198"/>
      <c r="F2606" s="198"/>
    </row>
    <row r="2607" spans="4:6" s="2" customFormat="1" x14ac:dyDescent="0.25">
      <c r="D2607" s="198"/>
      <c r="F2607" s="198"/>
    </row>
    <row r="2608" spans="4:6" s="2" customFormat="1" x14ac:dyDescent="0.25">
      <c r="D2608" s="198"/>
      <c r="F2608" s="198"/>
    </row>
    <row r="2609" spans="4:6" s="2" customFormat="1" x14ac:dyDescent="0.25">
      <c r="D2609" s="198"/>
      <c r="F2609" s="198"/>
    </row>
    <row r="2610" spans="4:6" s="2" customFormat="1" x14ac:dyDescent="0.25">
      <c r="D2610" s="198"/>
      <c r="F2610" s="198"/>
    </row>
    <row r="2611" spans="4:6" s="2" customFormat="1" x14ac:dyDescent="0.25">
      <c r="D2611" s="198"/>
      <c r="F2611" s="198"/>
    </row>
    <row r="2612" spans="4:6" s="2" customFormat="1" x14ac:dyDescent="0.25">
      <c r="D2612" s="198"/>
      <c r="F2612" s="198"/>
    </row>
    <row r="2613" spans="4:6" s="2" customFormat="1" x14ac:dyDescent="0.25">
      <c r="D2613" s="198"/>
      <c r="F2613" s="198"/>
    </row>
    <row r="2614" spans="4:6" s="2" customFormat="1" x14ac:dyDescent="0.25">
      <c r="D2614" s="198"/>
      <c r="F2614" s="198"/>
    </row>
    <row r="2615" spans="4:6" s="2" customFormat="1" x14ac:dyDescent="0.25">
      <c r="D2615" s="198"/>
      <c r="F2615" s="198"/>
    </row>
    <row r="2616" spans="4:6" s="2" customFormat="1" x14ac:dyDescent="0.25">
      <c r="D2616" s="198"/>
      <c r="F2616" s="198"/>
    </row>
    <row r="2617" spans="4:6" s="2" customFormat="1" x14ac:dyDescent="0.25">
      <c r="D2617" s="198"/>
      <c r="F2617" s="198"/>
    </row>
    <row r="2618" spans="4:6" s="2" customFormat="1" x14ac:dyDescent="0.25">
      <c r="D2618" s="198"/>
      <c r="F2618" s="198"/>
    </row>
    <row r="2619" spans="4:6" s="2" customFormat="1" x14ac:dyDescent="0.25">
      <c r="D2619" s="198"/>
      <c r="F2619" s="198"/>
    </row>
    <row r="2620" spans="4:6" s="2" customFormat="1" x14ac:dyDescent="0.25">
      <c r="D2620" s="198"/>
      <c r="F2620" s="198"/>
    </row>
    <row r="2621" spans="4:6" s="2" customFormat="1" x14ac:dyDescent="0.25">
      <c r="D2621" s="198"/>
      <c r="F2621" s="198"/>
    </row>
    <row r="2622" spans="4:6" s="2" customFormat="1" x14ac:dyDescent="0.25">
      <c r="D2622" s="198"/>
      <c r="F2622" s="198"/>
    </row>
    <row r="2623" spans="4:6" s="2" customFormat="1" x14ac:dyDescent="0.25">
      <c r="D2623" s="198"/>
      <c r="F2623" s="198"/>
    </row>
    <row r="2624" spans="4:6" s="2" customFormat="1" x14ac:dyDescent="0.25">
      <c r="D2624" s="198"/>
      <c r="F2624" s="198"/>
    </row>
    <row r="2625" spans="4:6" s="2" customFormat="1" x14ac:dyDescent="0.25">
      <c r="D2625" s="198"/>
      <c r="F2625" s="198"/>
    </row>
    <row r="2626" spans="4:6" s="2" customFormat="1" x14ac:dyDescent="0.25">
      <c r="D2626" s="198"/>
      <c r="F2626" s="198"/>
    </row>
    <row r="2627" spans="4:6" s="2" customFormat="1" x14ac:dyDescent="0.25">
      <c r="D2627" s="198"/>
      <c r="F2627" s="198"/>
    </row>
    <row r="2628" spans="4:6" s="2" customFormat="1" x14ac:dyDescent="0.25">
      <c r="D2628" s="198"/>
      <c r="F2628" s="198"/>
    </row>
    <row r="2629" spans="4:6" s="2" customFormat="1" x14ac:dyDescent="0.25">
      <c r="D2629" s="198"/>
      <c r="F2629" s="198"/>
    </row>
    <row r="2630" spans="4:6" s="2" customFormat="1" x14ac:dyDescent="0.25">
      <c r="D2630" s="198"/>
      <c r="F2630" s="198"/>
    </row>
    <row r="2631" spans="4:6" s="2" customFormat="1" x14ac:dyDescent="0.25">
      <c r="D2631" s="198"/>
      <c r="F2631" s="198"/>
    </row>
    <row r="2632" spans="4:6" s="2" customFormat="1" x14ac:dyDescent="0.25">
      <c r="D2632" s="198"/>
      <c r="F2632" s="198"/>
    </row>
    <row r="2633" spans="4:6" s="2" customFormat="1" x14ac:dyDescent="0.25">
      <c r="D2633" s="198"/>
      <c r="F2633" s="198"/>
    </row>
    <row r="2634" spans="4:6" s="2" customFormat="1" x14ac:dyDescent="0.25">
      <c r="D2634" s="198"/>
      <c r="F2634" s="198"/>
    </row>
    <row r="2635" spans="4:6" s="2" customFormat="1" x14ac:dyDescent="0.25">
      <c r="D2635" s="198"/>
      <c r="F2635" s="198"/>
    </row>
    <row r="2636" spans="4:6" s="2" customFormat="1" x14ac:dyDescent="0.25">
      <c r="D2636" s="198"/>
      <c r="F2636" s="198"/>
    </row>
    <row r="2637" spans="4:6" s="2" customFormat="1" x14ac:dyDescent="0.25">
      <c r="D2637" s="198"/>
      <c r="F2637" s="198"/>
    </row>
    <row r="2638" spans="4:6" s="2" customFormat="1" x14ac:dyDescent="0.25">
      <c r="D2638" s="198"/>
      <c r="F2638" s="198"/>
    </row>
    <row r="2639" spans="4:6" s="2" customFormat="1" x14ac:dyDescent="0.25">
      <c r="D2639" s="198"/>
      <c r="F2639" s="198"/>
    </row>
    <row r="2640" spans="4:6" s="2" customFormat="1" x14ac:dyDescent="0.25">
      <c r="D2640" s="198"/>
      <c r="F2640" s="198"/>
    </row>
    <row r="2641" spans="4:6" s="2" customFormat="1" x14ac:dyDescent="0.25">
      <c r="D2641" s="198"/>
      <c r="F2641" s="198"/>
    </row>
    <row r="2642" spans="4:6" s="2" customFormat="1" x14ac:dyDescent="0.25">
      <c r="D2642" s="198"/>
      <c r="F2642" s="198"/>
    </row>
    <row r="2643" spans="4:6" s="2" customFormat="1" x14ac:dyDescent="0.25">
      <c r="D2643" s="198"/>
      <c r="F2643" s="198"/>
    </row>
    <row r="2644" spans="4:6" s="2" customFormat="1" x14ac:dyDescent="0.25">
      <c r="D2644" s="198"/>
      <c r="F2644" s="198"/>
    </row>
    <row r="2645" spans="4:6" s="2" customFormat="1" x14ac:dyDescent="0.25">
      <c r="D2645" s="198"/>
      <c r="F2645" s="198"/>
    </row>
    <row r="2646" spans="4:6" s="2" customFormat="1" x14ac:dyDescent="0.25">
      <c r="D2646" s="198"/>
      <c r="F2646" s="198"/>
    </row>
    <row r="2647" spans="4:6" s="2" customFormat="1" x14ac:dyDescent="0.25">
      <c r="D2647" s="198"/>
      <c r="F2647" s="198"/>
    </row>
    <row r="2648" spans="4:6" s="2" customFormat="1" x14ac:dyDescent="0.25">
      <c r="D2648" s="198"/>
      <c r="F2648" s="198"/>
    </row>
    <row r="2649" spans="4:6" s="2" customFormat="1" x14ac:dyDescent="0.25">
      <c r="D2649" s="198"/>
      <c r="F2649" s="198"/>
    </row>
    <row r="2650" spans="4:6" s="2" customFormat="1" x14ac:dyDescent="0.25">
      <c r="D2650" s="198"/>
      <c r="F2650" s="198"/>
    </row>
    <row r="2651" spans="4:6" s="2" customFormat="1" x14ac:dyDescent="0.25">
      <c r="D2651" s="198"/>
      <c r="F2651" s="198"/>
    </row>
    <row r="2652" spans="4:6" s="2" customFormat="1" x14ac:dyDescent="0.25">
      <c r="D2652" s="198"/>
      <c r="F2652" s="198"/>
    </row>
    <row r="2653" spans="4:6" s="2" customFormat="1" x14ac:dyDescent="0.25">
      <c r="D2653" s="198"/>
      <c r="F2653" s="198"/>
    </row>
    <row r="2654" spans="4:6" s="2" customFormat="1" x14ac:dyDescent="0.25">
      <c r="D2654" s="198"/>
      <c r="F2654" s="198"/>
    </row>
    <row r="2655" spans="4:6" s="2" customFormat="1" x14ac:dyDescent="0.25">
      <c r="D2655" s="198"/>
      <c r="F2655" s="198"/>
    </row>
    <row r="2656" spans="4:6" s="2" customFormat="1" x14ac:dyDescent="0.25">
      <c r="D2656" s="198"/>
      <c r="F2656" s="198"/>
    </row>
    <row r="2657" spans="4:6" s="2" customFormat="1" x14ac:dyDescent="0.25">
      <c r="D2657" s="198"/>
      <c r="F2657" s="198"/>
    </row>
    <row r="2658" spans="4:6" s="2" customFormat="1" x14ac:dyDescent="0.25">
      <c r="D2658" s="198"/>
      <c r="F2658" s="198"/>
    </row>
    <row r="2659" spans="4:6" s="2" customFormat="1" x14ac:dyDescent="0.25">
      <c r="D2659" s="198"/>
      <c r="F2659" s="198"/>
    </row>
    <row r="2660" spans="4:6" s="2" customFormat="1" x14ac:dyDescent="0.25">
      <c r="D2660" s="198"/>
      <c r="F2660" s="198"/>
    </row>
    <row r="2661" spans="4:6" s="2" customFormat="1" x14ac:dyDescent="0.25">
      <c r="D2661" s="198"/>
      <c r="F2661" s="198"/>
    </row>
    <row r="2662" spans="4:6" s="2" customFormat="1" x14ac:dyDescent="0.25">
      <c r="D2662" s="198"/>
      <c r="F2662" s="198"/>
    </row>
    <row r="2663" spans="4:6" s="2" customFormat="1" x14ac:dyDescent="0.25">
      <c r="D2663" s="198"/>
      <c r="F2663" s="198"/>
    </row>
    <row r="2664" spans="4:6" s="2" customFormat="1" x14ac:dyDescent="0.25">
      <c r="D2664" s="198"/>
      <c r="F2664" s="198"/>
    </row>
    <row r="2665" spans="4:6" s="2" customFormat="1" x14ac:dyDescent="0.25">
      <c r="D2665" s="198"/>
      <c r="F2665" s="198"/>
    </row>
    <row r="2666" spans="4:6" s="2" customFormat="1" x14ac:dyDescent="0.25">
      <c r="D2666" s="198"/>
      <c r="F2666" s="198"/>
    </row>
    <row r="2667" spans="4:6" s="2" customFormat="1" x14ac:dyDescent="0.25">
      <c r="D2667" s="198"/>
      <c r="F2667" s="198"/>
    </row>
    <row r="2668" spans="4:6" s="2" customFormat="1" x14ac:dyDescent="0.25">
      <c r="D2668" s="198"/>
      <c r="F2668" s="198"/>
    </row>
    <row r="2669" spans="4:6" s="2" customFormat="1" x14ac:dyDescent="0.25">
      <c r="D2669" s="198"/>
      <c r="F2669" s="198"/>
    </row>
    <row r="2670" spans="4:6" s="2" customFormat="1" x14ac:dyDescent="0.25">
      <c r="D2670" s="198"/>
      <c r="F2670" s="198"/>
    </row>
    <row r="2671" spans="4:6" s="2" customFormat="1" x14ac:dyDescent="0.25">
      <c r="D2671" s="198"/>
      <c r="F2671" s="198"/>
    </row>
    <row r="2672" spans="4:6" s="2" customFormat="1" x14ac:dyDescent="0.25">
      <c r="D2672" s="198"/>
      <c r="F2672" s="198"/>
    </row>
    <row r="2673" spans="4:6" s="2" customFormat="1" x14ac:dyDescent="0.25">
      <c r="D2673" s="198"/>
      <c r="F2673" s="198"/>
    </row>
    <row r="2674" spans="4:6" s="2" customFormat="1" x14ac:dyDescent="0.25">
      <c r="D2674" s="198"/>
      <c r="F2674" s="198"/>
    </row>
    <row r="2675" spans="4:6" s="2" customFormat="1" x14ac:dyDescent="0.25">
      <c r="D2675" s="198"/>
      <c r="F2675" s="198"/>
    </row>
    <row r="2676" spans="4:6" s="2" customFormat="1" x14ac:dyDescent="0.25">
      <c r="D2676" s="198"/>
      <c r="F2676" s="198"/>
    </row>
    <row r="2677" spans="4:6" s="2" customFormat="1" x14ac:dyDescent="0.25">
      <c r="D2677" s="198"/>
      <c r="F2677" s="198"/>
    </row>
    <row r="2678" spans="4:6" s="2" customFormat="1" x14ac:dyDescent="0.25">
      <c r="D2678" s="198"/>
      <c r="F2678" s="198"/>
    </row>
    <row r="2679" spans="4:6" s="2" customFormat="1" x14ac:dyDescent="0.25">
      <c r="D2679" s="198"/>
      <c r="F2679" s="198"/>
    </row>
    <row r="2680" spans="4:6" s="2" customFormat="1" x14ac:dyDescent="0.25">
      <c r="D2680" s="198"/>
      <c r="F2680" s="198"/>
    </row>
    <row r="2681" spans="4:6" s="2" customFormat="1" x14ac:dyDescent="0.25">
      <c r="D2681" s="198"/>
      <c r="F2681" s="198"/>
    </row>
    <row r="2682" spans="4:6" s="2" customFormat="1" x14ac:dyDescent="0.25">
      <c r="D2682" s="198"/>
      <c r="F2682" s="198"/>
    </row>
    <row r="2683" spans="4:6" s="2" customFormat="1" x14ac:dyDescent="0.25">
      <c r="D2683" s="198"/>
      <c r="F2683" s="198"/>
    </row>
    <row r="2684" spans="4:6" s="2" customFormat="1" x14ac:dyDescent="0.25">
      <c r="D2684" s="198"/>
      <c r="F2684" s="198"/>
    </row>
    <row r="2685" spans="4:6" s="2" customFormat="1" x14ac:dyDescent="0.25">
      <c r="D2685" s="198"/>
      <c r="F2685" s="198"/>
    </row>
    <row r="2686" spans="4:6" s="2" customFormat="1" x14ac:dyDescent="0.25">
      <c r="D2686" s="198"/>
      <c r="F2686" s="198"/>
    </row>
    <row r="2687" spans="4:6" s="2" customFormat="1" x14ac:dyDescent="0.25">
      <c r="D2687" s="198"/>
      <c r="F2687" s="198"/>
    </row>
    <row r="2688" spans="4:6" s="2" customFormat="1" x14ac:dyDescent="0.25">
      <c r="D2688" s="198"/>
      <c r="F2688" s="198"/>
    </row>
    <row r="2689" spans="4:6" s="2" customFormat="1" x14ac:dyDescent="0.25">
      <c r="D2689" s="198"/>
      <c r="F2689" s="198"/>
    </row>
    <row r="2690" spans="4:6" s="2" customFormat="1" x14ac:dyDescent="0.25">
      <c r="D2690" s="198"/>
      <c r="F2690" s="198"/>
    </row>
    <row r="2691" spans="4:6" s="2" customFormat="1" x14ac:dyDescent="0.25">
      <c r="D2691" s="198"/>
      <c r="F2691" s="198"/>
    </row>
    <row r="2692" spans="4:6" s="2" customFormat="1" x14ac:dyDescent="0.25">
      <c r="D2692" s="198"/>
      <c r="F2692" s="198"/>
    </row>
    <row r="2693" spans="4:6" s="2" customFormat="1" x14ac:dyDescent="0.25">
      <c r="D2693" s="198"/>
      <c r="F2693" s="198"/>
    </row>
    <row r="2694" spans="4:6" s="2" customFormat="1" x14ac:dyDescent="0.25">
      <c r="D2694" s="198"/>
      <c r="F2694" s="198"/>
    </row>
    <row r="2695" spans="4:6" s="2" customFormat="1" x14ac:dyDescent="0.25">
      <c r="D2695" s="198"/>
      <c r="F2695" s="198"/>
    </row>
    <row r="2696" spans="4:6" s="2" customFormat="1" x14ac:dyDescent="0.25">
      <c r="D2696" s="198"/>
      <c r="F2696" s="198"/>
    </row>
    <row r="2697" spans="4:6" s="2" customFormat="1" x14ac:dyDescent="0.25">
      <c r="D2697" s="198"/>
      <c r="F2697" s="198"/>
    </row>
    <row r="2698" spans="4:6" s="2" customFormat="1" x14ac:dyDescent="0.25">
      <c r="D2698" s="198"/>
      <c r="F2698" s="198"/>
    </row>
    <row r="2699" spans="4:6" s="2" customFormat="1" x14ac:dyDescent="0.25">
      <c r="D2699" s="198"/>
      <c r="F2699" s="198"/>
    </row>
    <row r="2700" spans="4:6" s="2" customFormat="1" x14ac:dyDescent="0.25">
      <c r="D2700" s="198"/>
      <c r="F2700" s="198"/>
    </row>
    <row r="2701" spans="4:6" s="2" customFormat="1" x14ac:dyDescent="0.25">
      <c r="D2701" s="198"/>
      <c r="F2701" s="198"/>
    </row>
    <row r="2702" spans="4:6" s="2" customFormat="1" x14ac:dyDescent="0.25">
      <c r="D2702" s="198"/>
      <c r="F2702" s="198"/>
    </row>
    <row r="2703" spans="4:6" s="2" customFormat="1" x14ac:dyDescent="0.25">
      <c r="D2703" s="198"/>
      <c r="F2703" s="198"/>
    </row>
    <row r="2704" spans="4:6" s="2" customFormat="1" x14ac:dyDescent="0.25">
      <c r="D2704" s="198"/>
      <c r="F2704" s="198"/>
    </row>
    <row r="2705" spans="4:6" s="2" customFormat="1" x14ac:dyDescent="0.25">
      <c r="D2705" s="198"/>
      <c r="F2705" s="198"/>
    </row>
    <row r="2706" spans="4:6" s="2" customFormat="1" x14ac:dyDescent="0.25">
      <c r="D2706" s="198"/>
      <c r="F2706" s="198"/>
    </row>
    <row r="2707" spans="4:6" s="2" customFormat="1" x14ac:dyDescent="0.25">
      <c r="D2707" s="198"/>
      <c r="F2707" s="198"/>
    </row>
    <row r="2708" spans="4:6" s="2" customFormat="1" x14ac:dyDescent="0.25">
      <c r="D2708" s="198"/>
      <c r="F2708" s="198"/>
    </row>
    <row r="2709" spans="4:6" s="2" customFormat="1" x14ac:dyDescent="0.25">
      <c r="D2709" s="198"/>
      <c r="F2709" s="198"/>
    </row>
    <row r="2710" spans="4:6" s="2" customFormat="1" x14ac:dyDescent="0.25">
      <c r="D2710" s="198"/>
      <c r="F2710" s="198"/>
    </row>
    <row r="2711" spans="4:6" s="2" customFormat="1" x14ac:dyDescent="0.25">
      <c r="D2711" s="198"/>
      <c r="F2711" s="198"/>
    </row>
    <row r="2712" spans="4:6" s="2" customFormat="1" x14ac:dyDescent="0.25">
      <c r="D2712" s="198"/>
      <c r="F2712" s="198"/>
    </row>
    <row r="2713" spans="4:6" s="2" customFormat="1" x14ac:dyDescent="0.25">
      <c r="D2713" s="198"/>
      <c r="F2713" s="198"/>
    </row>
    <row r="2714" spans="4:6" s="2" customFormat="1" x14ac:dyDescent="0.25">
      <c r="D2714" s="198"/>
      <c r="F2714" s="198"/>
    </row>
    <row r="2715" spans="4:6" s="2" customFormat="1" x14ac:dyDescent="0.25">
      <c r="D2715" s="198"/>
      <c r="F2715" s="198"/>
    </row>
    <row r="2716" spans="4:6" s="2" customFormat="1" x14ac:dyDescent="0.25">
      <c r="D2716" s="198"/>
      <c r="F2716" s="198"/>
    </row>
    <row r="2717" spans="4:6" s="2" customFormat="1" x14ac:dyDescent="0.25">
      <c r="D2717" s="198"/>
      <c r="F2717" s="198"/>
    </row>
    <row r="2718" spans="4:6" s="2" customFormat="1" x14ac:dyDescent="0.25">
      <c r="D2718" s="198"/>
      <c r="F2718" s="198"/>
    </row>
    <row r="2719" spans="4:6" s="2" customFormat="1" x14ac:dyDescent="0.25">
      <c r="D2719" s="198"/>
      <c r="F2719" s="198"/>
    </row>
    <row r="2720" spans="4:6" s="2" customFormat="1" x14ac:dyDescent="0.25">
      <c r="D2720" s="198"/>
      <c r="F2720" s="198"/>
    </row>
    <row r="2721" spans="4:6" s="2" customFormat="1" x14ac:dyDescent="0.25">
      <c r="D2721" s="198"/>
      <c r="F2721" s="198"/>
    </row>
    <row r="2722" spans="4:6" s="2" customFormat="1" x14ac:dyDescent="0.25">
      <c r="D2722" s="198"/>
      <c r="F2722" s="198"/>
    </row>
    <row r="2723" spans="4:6" s="2" customFormat="1" x14ac:dyDescent="0.25">
      <c r="D2723" s="198"/>
      <c r="F2723" s="198"/>
    </row>
    <row r="2724" spans="4:6" s="2" customFormat="1" x14ac:dyDescent="0.25">
      <c r="D2724" s="198"/>
      <c r="F2724" s="198"/>
    </row>
    <row r="2725" spans="4:6" s="2" customFormat="1" x14ac:dyDescent="0.25">
      <c r="D2725" s="198"/>
      <c r="F2725" s="198"/>
    </row>
    <row r="2726" spans="4:6" s="2" customFormat="1" x14ac:dyDescent="0.25">
      <c r="D2726" s="198"/>
      <c r="F2726" s="198"/>
    </row>
    <row r="2727" spans="4:6" s="2" customFormat="1" x14ac:dyDescent="0.25">
      <c r="D2727" s="198"/>
      <c r="F2727" s="198"/>
    </row>
    <row r="2728" spans="4:6" s="2" customFormat="1" x14ac:dyDescent="0.25">
      <c r="D2728" s="198"/>
      <c r="F2728" s="198"/>
    </row>
    <row r="2729" spans="4:6" s="2" customFormat="1" x14ac:dyDescent="0.25">
      <c r="D2729" s="198"/>
      <c r="F2729" s="198"/>
    </row>
    <row r="2730" spans="4:6" s="2" customFormat="1" x14ac:dyDescent="0.25">
      <c r="D2730" s="198"/>
      <c r="F2730" s="198"/>
    </row>
    <row r="2731" spans="4:6" s="2" customFormat="1" x14ac:dyDescent="0.25">
      <c r="D2731" s="198"/>
      <c r="F2731" s="198"/>
    </row>
    <row r="2732" spans="4:6" s="2" customFormat="1" x14ac:dyDescent="0.25">
      <c r="D2732" s="198"/>
      <c r="F2732" s="198"/>
    </row>
    <row r="2733" spans="4:6" s="2" customFormat="1" x14ac:dyDescent="0.25">
      <c r="D2733" s="198"/>
      <c r="F2733" s="198"/>
    </row>
    <row r="2734" spans="4:6" s="2" customFormat="1" x14ac:dyDescent="0.25">
      <c r="D2734" s="198"/>
      <c r="F2734" s="198"/>
    </row>
    <row r="2735" spans="4:6" s="2" customFormat="1" x14ac:dyDescent="0.25">
      <c r="D2735" s="198"/>
      <c r="F2735" s="198"/>
    </row>
    <row r="2736" spans="4:6" s="2" customFormat="1" x14ac:dyDescent="0.25">
      <c r="D2736" s="198"/>
      <c r="F2736" s="198"/>
    </row>
    <row r="2737" spans="4:6" s="2" customFormat="1" x14ac:dyDescent="0.25">
      <c r="D2737" s="198"/>
      <c r="F2737" s="198"/>
    </row>
    <row r="2738" spans="4:6" s="2" customFormat="1" x14ac:dyDescent="0.25">
      <c r="D2738" s="198"/>
      <c r="F2738" s="198"/>
    </row>
    <row r="2739" spans="4:6" s="2" customFormat="1" x14ac:dyDescent="0.25">
      <c r="D2739" s="198"/>
      <c r="F2739" s="198"/>
    </row>
    <row r="2740" spans="4:6" s="2" customFormat="1" x14ac:dyDescent="0.25">
      <c r="D2740" s="198"/>
      <c r="F2740" s="198"/>
    </row>
    <row r="2741" spans="4:6" s="2" customFormat="1" x14ac:dyDescent="0.25">
      <c r="D2741" s="198"/>
      <c r="F2741" s="198"/>
    </row>
    <row r="2742" spans="4:6" s="2" customFormat="1" x14ac:dyDescent="0.25">
      <c r="D2742" s="198"/>
      <c r="F2742" s="198"/>
    </row>
    <row r="2743" spans="4:6" s="2" customFormat="1" x14ac:dyDescent="0.25">
      <c r="D2743" s="198"/>
      <c r="F2743" s="198"/>
    </row>
    <row r="2744" spans="4:6" s="2" customFormat="1" x14ac:dyDescent="0.25">
      <c r="D2744" s="198"/>
      <c r="F2744" s="198"/>
    </row>
    <row r="2745" spans="4:6" s="2" customFormat="1" x14ac:dyDescent="0.25">
      <c r="D2745" s="198"/>
      <c r="F2745" s="198"/>
    </row>
    <row r="2746" spans="4:6" s="2" customFormat="1" x14ac:dyDescent="0.25">
      <c r="D2746" s="198"/>
      <c r="F2746" s="198"/>
    </row>
    <row r="2747" spans="4:6" s="2" customFormat="1" x14ac:dyDescent="0.25">
      <c r="D2747" s="198"/>
      <c r="F2747" s="198"/>
    </row>
    <row r="2748" spans="4:6" s="2" customFormat="1" x14ac:dyDescent="0.25">
      <c r="D2748" s="198"/>
      <c r="F2748" s="198"/>
    </row>
    <row r="2749" spans="4:6" s="2" customFormat="1" x14ac:dyDescent="0.25">
      <c r="D2749" s="198"/>
      <c r="F2749" s="198"/>
    </row>
    <row r="2750" spans="4:6" s="2" customFormat="1" x14ac:dyDescent="0.25">
      <c r="D2750" s="198"/>
      <c r="F2750" s="198"/>
    </row>
    <row r="2751" spans="4:6" s="2" customFormat="1" x14ac:dyDescent="0.25">
      <c r="D2751" s="198"/>
      <c r="F2751" s="198"/>
    </row>
    <row r="2752" spans="4:6" s="2" customFormat="1" x14ac:dyDescent="0.25">
      <c r="D2752" s="198"/>
      <c r="F2752" s="198"/>
    </row>
    <row r="2753" spans="4:6" s="2" customFormat="1" x14ac:dyDescent="0.25">
      <c r="D2753" s="198"/>
      <c r="F2753" s="198"/>
    </row>
    <row r="2754" spans="4:6" s="2" customFormat="1" x14ac:dyDescent="0.25">
      <c r="D2754" s="198"/>
      <c r="F2754" s="198"/>
    </row>
    <row r="2755" spans="4:6" s="2" customFormat="1" x14ac:dyDescent="0.25">
      <c r="D2755" s="198"/>
      <c r="F2755" s="198"/>
    </row>
    <row r="2756" spans="4:6" s="2" customFormat="1" x14ac:dyDescent="0.25">
      <c r="D2756" s="198"/>
      <c r="F2756" s="198"/>
    </row>
    <row r="2757" spans="4:6" s="2" customFormat="1" x14ac:dyDescent="0.25">
      <c r="D2757" s="198"/>
      <c r="F2757" s="198"/>
    </row>
    <row r="2758" spans="4:6" s="2" customFormat="1" x14ac:dyDescent="0.25">
      <c r="D2758" s="198"/>
      <c r="F2758" s="198"/>
    </row>
    <row r="2759" spans="4:6" s="2" customFormat="1" x14ac:dyDescent="0.25">
      <c r="D2759" s="198"/>
      <c r="F2759" s="198"/>
    </row>
    <row r="2760" spans="4:6" s="2" customFormat="1" x14ac:dyDescent="0.25">
      <c r="D2760" s="198"/>
      <c r="F2760" s="198"/>
    </row>
    <row r="2761" spans="4:6" s="2" customFormat="1" x14ac:dyDescent="0.25">
      <c r="D2761" s="198"/>
      <c r="F2761" s="198"/>
    </row>
    <row r="2762" spans="4:6" s="2" customFormat="1" x14ac:dyDescent="0.25">
      <c r="D2762" s="198"/>
      <c r="F2762" s="198"/>
    </row>
    <row r="2763" spans="4:6" s="2" customFormat="1" x14ac:dyDescent="0.25">
      <c r="D2763" s="198"/>
      <c r="F2763" s="198"/>
    </row>
    <row r="2764" spans="4:6" s="2" customFormat="1" x14ac:dyDescent="0.25">
      <c r="D2764" s="198"/>
      <c r="F2764" s="198"/>
    </row>
    <row r="2765" spans="4:6" s="2" customFormat="1" x14ac:dyDescent="0.25">
      <c r="D2765" s="198"/>
      <c r="F2765" s="198"/>
    </row>
    <row r="2766" spans="4:6" s="2" customFormat="1" x14ac:dyDescent="0.25">
      <c r="D2766" s="198"/>
      <c r="F2766" s="198"/>
    </row>
    <row r="2767" spans="4:6" s="2" customFormat="1" x14ac:dyDescent="0.25">
      <c r="D2767" s="198"/>
      <c r="F2767" s="198"/>
    </row>
    <row r="2768" spans="4:6" s="2" customFormat="1" x14ac:dyDescent="0.25">
      <c r="D2768" s="198"/>
      <c r="F2768" s="198"/>
    </row>
    <row r="2769" spans="4:6" s="2" customFormat="1" x14ac:dyDescent="0.25">
      <c r="D2769" s="198"/>
      <c r="F2769" s="198"/>
    </row>
    <row r="2770" spans="4:6" s="2" customFormat="1" x14ac:dyDescent="0.25">
      <c r="D2770" s="198"/>
      <c r="F2770" s="198"/>
    </row>
    <row r="2771" spans="4:6" s="2" customFormat="1" x14ac:dyDescent="0.25">
      <c r="D2771" s="198"/>
      <c r="F2771" s="198"/>
    </row>
    <row r="2772" spans="4:6" s="2" customFormat="1" x14ac:dyDescent="0.25">
      <c r="D2772" s="198"/>
      <c r="F2772" s="198"/>
    </row>
    <row r="2773" spans="4:6" s="2" customFormat="1" x14ac:dyDescent="0.25">
      <c r="D2773" s="198"/>
      <c r="F2773" s="198"/>
    </row>
    <row r="2774" spans="4:6" s="2" customFormat="1" x14ac:dyDescent="0.25">
      <c r="D2774" s="198"/>
      <c r="F2774" s="198"/>
    </row>
    <row r="2775" spans="4:6" s="2" customFormat="1" x14ac:dyDescent="0.25">
      <c r="D2775" s="198"/>
      <c r="F2775" s="198"/>
    </row>
    <row r="2776" spans="4:6" s="2" customFormat="1" x14ac:dyDescent="0.25">
      <c r="D2776" s="198"/>
      <c r="F2776" s="198"/>
    </row>
    <row r="2777" spans="4:6" s="2" customFormat="1" x14ac:dyDescent="0.25">
      <c r="D2777" s="198"/>
      <c r="F2777" s="198"/>
    </row>
    <row r="2778" spans="4:6" s="2" customFormat="1" x14ac:dyDescent="0.25">
      <c r="D2778" s="198"/>
      <c r="F2778" s="198"/>
    </row>
    <row r="2779" spans="4:6" s="2" customFormat="1" x14ac:dyDescent="0.25">
      <c r="D2779" s="198"/>
      <c r="F2779" s="198"/>
    </row>
    <row r="2780" spans="4:6" s="2" customFormat="1" x14ac:dyDescent="0.25">
      <c r="D2780" s="198"/>
      <c r="F2780" s="198"/>
    </row>
    <row r="2781" spans="4:6" s="2" customFormat="1" x14ac:dyDescent="0.25">
      <c r="D2781" s="198"/>
      <c r="F2781" s="198"/>
    </row>
    <row r="2782" spans="4:6" s="2" customFormat="1" x14ac:dyDescent="0.25">
      <c r="D2782" s="198"/>
      <c r="F2782" s="198"/>
    </row>
    <row r="2783" spans="4:6" s="2" customFormat="1" x14ac:dyDescent="0.25">
      <c r="D2783" s="198"/>
      <c r="F2783" s="198"/>
    </row>
    <row r="2784" spans="4:6" s="2" customFormat="1" x14ac:dyDescent="0.25">
      <c r="D2784" s="198"/>
      <c r="F2784" s="198"/>
    </row>
    <row r="2785" spans="4:6" s="2" customFormat="1" x14ac:dyDescent="0.25">
      <c r="D2785" s="198"/>
      <c r="F2785" s="198"/>
    </row>
    <row r="2786" spans="4:6" s="2" customFormat="1" x14ac:dyDescent="0.25">
      <c r="D2786" s="198"/>
      <c r="F2786" s="198"/>
    </row>
    <row r="2787" spans="4:6" s="2" customFormat="1" x14ac:dyDescent="0.25">
      <c r="D2787" s="198"/>
      <c r="F2787" s="198"/>
    </row>
    <row r="2788" spans="4:6" s="2" customFormat="1" x14ac:dyDescent="0.25">
      <c r="D2788" s="198"/>
      <c r="F2788" s="198"/>
    </row>
    <row r="2789" spans="4:6" s="2" customFormat="1" x14ac:dyDescent="0.25">
      <c r="D2789" s="198"/>
      <c r="F2789" s="198"/>
    </row>
    <row r="2790" spans="4:6" s="2" customFormat="1" x14ac:dyDescent="0.25">
      <c r="D2790" s="198"/>
      <c r="F2790" s="198"/>
    </row>
    <row r="2791" spans="4:6" s="2" customFormat="1" x14ac:dyDescent="0.25">
      <c r="D2791" s="198"/>
      <c r="F2791" s="198"/>
    </row>
    <row r="2792" spans="4:6" s="2" customFormat="1" x14ac:dyDescent="0.25">
      <c r="D2792" s="198"/>
      <c r="F2792" s="198"/>
    </row>
    <row r="2793" spans="4:6" s="2" customFormat="1" x14ac:dyDescent="0.25">
      <c r="D2793" s="198"/>
      <c r="F2793" s="198"/>
    </row>
    <row r="2794" spans="4:6" s="2" customFormat="1" x14ac:dyDescent="0.25">
      <c r="D2794" s="198"/>
      <c r="F2794" s="198"/>
    </row>
    <row r="2795" spans="4:6" s="2" customFormat="1" x14ac:dyDescent="0.25">
      <c r="D2795" s="198"/>
      <c r="F2795" s="198"/>
    </row>
    <row r="2796" spans="4:6" s="2" customFormat="1" x14ac:dyDescent="0.25">
      <c r="D2796" s="198"/>
      <c r="F2796" s="198"/>
    </row>
    <row r="2797" spans="4:6" s="2" customFormat="1" x14ac:dyDescent="0.25">
      <c r="D2797" s="198"/>
      <c r="F2797" s="198"/>
    </row>
    <row r="2798" spans="4:6" s="2" customFormat="1" x14ac:dyDescent="0.25">
      <c r="D2798" s="198"/>
      <c r="F2798" s="198"/>
    </row>
    <row r="2799" spans="4:6" s="2" customFormat="1" x14ac:dyDescent="0.25">
      <c r="D2799" s="198"/>
      <c r="F2799" s="198"/>
    </row>
    <row r="2800" spans="4:6" s="2" customFormat="1" x14ac:dyDescent="0.25">
      <c r="D2800" s="198"/>
      <c r="F2800" s="198"/>
    </row>
    <row r="2801" spans="4:6" s="2" customFormat="1" x14ac:dyDescent="0.25">
      <c r="D2801" s="198"/>
      <c r="F2801" s="198"/>
    </row>
    <row r="2802" spans="4:6" s="2" customFormat="1" x14ac:dyDescent="0.25">
      <c r="D2802" s="198"/>
      <c r="F2802" s="198"/>
    </row>
    <row r="2803" spans="4:6" s="2" customFormat="1" x14ac:dyDescent="0.25">
      <c r="D2803" s="198"/>
      <c r="F2803" s="198"/>
    </row>
    <row r="2804" spans="4:6" s="2" customFormat="1" x14ac:dyDescent="0.25">
      <c r="D2804" s="198"/>
      <c r="F2804" s="198"/>
    </row>
    <row r="2805" spans="4:6" s="2" customFormat="1" x14ac:dyDescent="0.25">
      <c r="D2805" s="198"/>
      <c r="F2805" s="198"/>
    </row>
    <row r="2806" spans="4:6" s="2" customFormat="1" x14ac:dyDescent="0.25">
      <c r="D2806" s="198"/>
      <c r="F2806" s="198"/>
    </row>
    <row r="2807" spans="4:6" s="2" customFormat="1" x14ac:dyDescent="0.25">
      <c r="D2807" s="198"/>
      <c r="F2807" s="198"/>
    </row>
    <row r="2808" spans="4:6" s="2" customFormat="1" x14ac:dyDescent="0.25">
      <c r="D2808" s="198"/>
      <c r="F2808" s="198"/>
    </row>
    <row r="2809" spans="4:6" s="2" customFormat="1" x14ac:dyDescent="0.25">
      <c r="D2809" s="198"/>
      <c r="F2809" s="198"/>
    </row>
    <row r="2810" spans="4:6" s="2" customFormat="1" x14ac:dyDescent="0.25">
      <c r="D2810" s="198"/>
      <c r="F2810" s="198"/>
    </row>
    <row r="2811" spans="4:6" s="2" customFormat="1" x14ac:dyDescent="0.25">
      <c r="D2811" s="198"/>
      <c r="F2811" s="198"/>
    </row>
    <row r="2812" spans="4:6" s="2" customFormat="1" x14ac:dyDescent="0.25">
      <c r="D2812" s="198"/>
      <c r="F2812" s="198"/>
    </row>
    <row r="2813" spans="4:6" s="2" customFormat="1" x14ac:dyDescent="0.25">
      <c r="D2813" s="198"/>
      <c r="F2813" s="198"/>
    </row>
    <row r="2814" spans="4:6" s="2" customFormat="1" x14ac:dyDescent="0.25">
      <c r="D2814" s="198"/>
      <c r="F2814" s="198"/>
    </row>
    <row r="2815" spans="4:6" s="2" customFormat="1" x14ac:dyDescent="0.25">
      <c r="D2815" s="198"/>
      <c r="F2815" s="198"/>
    </row>
    <row r="2816" spans="4:6" s="2" customFormat="1" x14ac:dyDescent="0.25">
      <c r="D2816" s="198"/>
      <c r="F2816" s="198"/>
    </row>
    <row r="2817" spans="4:6" s="2" customFormat="1" x14ac:dyDescent="0.25">
      <c r="D2817" s="198"/>
      <c r="F2817" s="198"/>
    </row>
    <row r="2818" spans="4:6" s="2" customFormat="1" x14ac:dyDescent="0.25">
      <c r="D2818" s="198"/>
      <c r="F2818" s="198"/>
    </row>
    <row r="2819" spans="4:6" s="2" customFormat="1" x14ac:dyDescent="0.25">
      <c r="D2819" s="198"/>
      <c r="F2819" s="198"/>
    </row>
    <row r="2820" spans="4:6" s="2" customFormat="1" x14ac:dyDescent="0.25">
      <c r="D2820" s="198"/>
      <c r="F2820" s="198"/>
    </row>
    <row r="2821" spans="4:6" s="2" customFormat="1" x14ac:dyDescent="0.25">
      <c r="D2821" s="198"/>
      <c r="F2821" s="198"/>
    </row>
    <row r="2822" spans="4:6" s="2" customFormat="1" x14ac:dyDescent="0.25">
      <c r="D2822" s="198"/>
      <c r="F2822" s="198"/>
    </row>
    <row r="2823" spans="4:6" s="2" customFormat="1" x14ac:dyDescent="0.25">
      <c r="D2823" s="198"/>
      <c r="F2823" s="198"/>
    </row>
    <row r="2824" spans="4:6" s="2" customFormat="1" x14ac:dyDescent="0.25">
      <c r="D2824" s="198"/>
      <c r="F2824" s="198"/>
    </row>
    <row r="2825" spans="4:6" s="2" customFormat="1" x14ac:dyDescent="0.25">
      <c r="D2825" s="198"/>
      <c r="F2825" s="198"/>
    </row>
    <row r="2826" spans="4:6" s="2" customFormat="1" x14ac:dyDescent="0.25">
      <c r="D2826" s="198"/>
      <c r="F2826" s="198"/>
    </row>
    <row r="2827" spans="4:6" s="2" customFormat="1" x14ac:dyDescent="0.25">
      <c r="D2827" s="198"/>
      <c r="F2827" s="198"/>
    </row>
    <row r="2828" spans="4:6" s="2" customFormat="1" x14ac:dyDescent="0.25">
      <c r="D2828" s="198"/>
      <c r="F2828" s="198"/>
    </row>
    <row r="2829" spans="4:6" s="2" customFormat="1" x14ac:dyDescent="0.25">
      <c r="D2829" s="198"/>
      <c r="F2829" s="198"/>
    </row>
    <row r="2830" spans="4:6" s="2" customFormat="1" x14ac:dyDescent="0.25">
      <c r="D2830" s="198"/>
      <c r="F2830" s="198"/>
    </row>
    <row r="2831" spans="4:6" s="2" customFormat="1" x14ac:dyDescent="0.25">
      <c r="D2831" s="198"/>
      <c r="F2831" s="198"/>
    </row>
    <row r="2832" spans="4:6" s="2" customFormat="1" x14ac:dyDescent="0.25">
      <c r="D2832" s="198"/>
      <c r="F2832" s="198"/>
    </row>
    <row r="2833" spans="4:6" s="2" customFormat="1" x14ac:dyDescent="0.25">
      <c r="D2833" s="198"/>
      <c r="F2833" s="198"/>
    </row>
    <row r="2834" spans="4:6" s="2" customFormat="1" x14ac:dyDescent="0.25">
      <c r="D2834" s="198"/>
      <c r="F2834" s="198"/>
    </row>
    <row r="2835" spans="4:6" s="2" customFormat="1" x14ac:dyDescent="0.25">
      <c r="D2835" s="198"/>
      <c r="F2835" s="198"/>
    </row>
    <row r="2836" spans="4:6" s="2" customFormat="1" x14ac:dyDescent="0.25">
      <c r="D2836" s="198"/>
      <c r="F2836" s="198"/>
    </row>
    <row r="2837" spans="4:6" s="2" customFormat="1" x14ac:dyDescent="0.25">
      <c r="D2837" s="198"/>
      <c r="F2837" s="198"/>
    </row>
    <row r="2838" spans="4:6" s="2" customFormat="1" x14ac:dyDescent="0.25">
      <c r="D2838" s="198"/>
      <c r="F2838" s="198"/>
    </row>
    <row r="2839" spans="4:6" s="2" customFormat="1" x14ac:dyDescent="0.25">
      <c r="D2839" s="198"/>
      <c r="F2839" s="198"/>
    </row>
    <row r="2840" spans="4:6" s="2" customFormat="1" x14ac:dyDescent="0.25">
      <c r="D2840" s="198"/>
      <c r="F2840" s="198"/>
    </row>
    <row r="2841" spans="4:6" s="2" customFormat="1" x14ac:dyDescent="0.25">
      <c r="D2841" s="198"/>
      <c r="F2841" s="198"/>
    </row>
    <row r="2842" spans="4:6" s="2" customFormat="1" x14ac:dyDescent="0.25">
      <c r="D2842" s="198"/>
      <c r="F2842" s="198"/>
    </row>
    <row r="2843" spans="4:6" s="2" customFormat="1" x14ac:dyDescent="0.25">
      <c r="D2843" s="198"/>
      <c r="F2843" s="198"/>
    </row>
    <row r="2844" spans="4:6" s="2" customFormat="1" x14ac:dyDescent="0.25">
      <c r="D2844" s="198"/>
      <c r="F2844" s="198"/>
    </row>
    <row r="2845" spans="4:6" s="2" customFormat="1" x14ac:dyDescent="0.25">
      <c r="D2845" s="198"/>
      <c r="F2845" s="198"/>
    </row>
    <row r="2846" spans="4:6" s="2" customFormat="1" x14ac:dyDescent="0.25">
      <c r="D2846" s="198"/>
      <c r="F2846" s="198"/>
    </row>
    <row r="2847" spans="4:6" s="2" customFormat="1" x14ac:dyDescent="0.25">
      <c r="D2847" s="198"/>
      <c r="F2847" s="198"/>
    </row>
    <row r="2848" spans="4:6" s="2" customFormat="1" x14ac:dyDescent="0.25">
      <c r="D2848" s="198"/>
      <c r="F2848" s="198"/>
    </row>
    <row r="2849" spans="4:6" s="2" customFormat="1" x14ac:dyDescent="0.25">
      <c r="D2849" s="198"/>
      <c r="F2849" s="198"/>
    </row>
    <row r="2850" spans="4:6" s="2" customFormat="1" x14ac:dyDescent="0.25">
      <c r="D2850" s="198"/>
      <c r="F2850" s="198"/>
    </row>
    <row r="2851" spans="4:6" s="2" customFormat="1" x14ac:dyDescent="0.25">
      <c r="D2851" s="198"/>
      <c r="F2851" s="198"/>
    </row>
    <row r="2852" spans="4:6" s="2" customFormat="1" x14ac:dyDescent="0.25">
      <c r="D2852" s="198"/>
      <c r="F2852" s="198"/>
    </row>
    <row r="2853" spans="4:6" s="2" customFormat="1" x14ac:dyDescent="0.25">
      <c r="D2853" s="198"/>
      <c r="F2853" s="198"/>
    </row>
    <row r="2854" spans="4:6" s="2" customFormat="1" x14ac:dyDescent="0.25">
      <c r="D2854" s="198"/>
      <c r="F2854" s="198"/>
    </row>
    <row r="2855" spans="4:6" s="2" customFormat="1" x14ac:dyDescent="0.25">
      <c r="D2855" s="198"/>
      <c r="F2855" s="198"/>
    </row>
    <row r="2856" spans="4:6" s="2" customFormat="1" x14ac:dyDescent="0.25">
      <c r="D2856" s="198"/>
      <c r="F2856" s="198"/>
    </row>
    <row r="2857" spans="4:6" s="2" customFormat="1" x14ac:dyDescent="0.25">
      <c r="D2857" s="198"/>
      <c r="F2857" s="198"/>
    </row>
    <row r="2858" spans="4:6" s="2" customFormat="1" x14ac:dyDescent="0.25">
      <c r="D2858" s="198"/>
      <c r="F2858" s="198"/>
    </row>
    <row r="2859" spans="4:6" s="2" customFormat="1" x14ac:dyDescent="0.25">
      <c r="D2859" s="198"/>
      <c r="F2859" s="198"/>
    </row>
    <row r="2860" spans="4:6" s="2" customFormat="1" x14ac:dyDescent="0.25">
      <c r="D2860" s="198"/>
      <c r="F2860" s="198"/>
    </row>
    <row r="2861" spans="4:6" s="2" customFormat="1" x14ac:dyDescent="0.25">
      <c r="D2861" s="198"/>
      <c r="F2861" s="198"/>
    </row>
    <row r="2862" spans="4:6" s="2" customFormat="1" x14ac:dyDescent="0.25">
      <c r="D2862" s="198"/>
      <c r="F2862" s="198"/>
    </row>
    <row r="2863" spans="4:6" s="2" customFormat="1" x14ac:dyDescent="0.25">
      <c r="D2863" s="198"/>
      <c r="F2863" s="198"/>
    </row>
    <row r="2864" spans="4:6" s="2" customFormat="1" x14ac:dyDescent="0.25">
      <c r="D2864" s="198"/>
      <c r="F2864" s="198"/>
    </row>
    <row r="2865" spans="4:6" s="2" customFormat="1" x14ac:dyDescent="0.25">
      <c r="D2865" s="198"/>
      <c r="F2865" s="198"/>
    </row>
    <row r="2866" spans="4:6" s="2" customFormat="1" x14ac:dyDescent="0.25">
      <c r="D2866" s="198"/>
      <c r="F2866" s="198"/>
    </row>
    <row r="2867" spans="4:6" s="2" customFormat="1" x14ac:dyDescent="0.25">
      <c r="D2867" s="198"/>
      <c r="F2867" s="198"/>
    </row>
    <row r="2868" spans="4:6" s="2" customFormat="1" x14ac:dyDescent="0.25">
      <c r="D2868" s="198"/>
      <c r="F2868" s="198"/>
    </row>
    <row r="2869" spans="4:6" s="2" customFormat="1" x14ac:dyDescent="0.25">
      <c r="D2869" s="198"/>
      <c r="F2869" s="198"/>
    </row>
    <row r="2870" spans="4:6" s="2" customFormat="1" x14ac:dyDescent="0.25">
      <c r="D2870" s="198"/>
      <c r="F2870" s="198"/>
    </row>
    <row r="2871" spans="4:6" s="2" customFormat="1" x14ac:dyDescent="0.25">
      <c r="D2871" s="198"/>
      <c r="F2871" s="198"/>
    </row>
    <row r="2872" spans="4:6" s="2" customFormat="1" x14ac:dyDescent="0.25">
      <c r="D2872" s="198"/>
      <c r="F2872" s="198"/>
    </row>
    <row r="2873" spans="4:6" s="2" customFormat="1" x14ac:dyDescent="0.25">
      <c r="D2873" s="198"/>
      <c r="F2873" s="198"/>
    </row>
    <row r="2874" spans="4:6" s="2" customFormat="1" x14ac:dyDescent="0.25">
      <c r="D2874" s="198"/>
      <c r="F2874" s="198"/>
    </row>
    <row r="2875" spans="4:6" s="2" customFormat="1" x14ac:dyDescent="0.25">
      <c r="D2875" s="198"/>
      <c r="F2875" s="198"/>
    </row>
    <row r="2876" spans="4:6" s="2" customFormat="1" x14ac:dyDescent="0.25">
      <c r="D2876" s="198"/>
      <c r="F2876" s="198"/>
    </row>
    <row r="2877" spans="4:6" s="2" customFormat="1" x14ac:dyDescent="0.25">
      <c r="D2877" s="198"/>
      <c r="F2877" s="198"/>
    </row>
    <row r="2878" spans="4:6" s="2" customFormat="1" x14ac:dyDescent="0.25">
      <c r="D2878" s="198"/>
      <c r="F2878" s="198"/>
    </row>
    <row r="2879" spans="4:6" s="2" customFormat="1" x14ac:dyDescent="0.25">
      <c r="D2879" s="198"/>
      <c r="F2879" s="198"/>
    </row>
    <row r="2880" spans="4:6" s="2" customFormat="1" x14ac:dyDescent="0.25">
      <c r="D2880" s="198"/>
      <c r="F2880" s="198"/>
    </row>
    <row r="2881" spans="4:6" s="2" customFormat="1" x14ac:dyDescent="0.25">
      <c r="D2881" s="198"/>
      <c r="F2881" s="198"/>
    </row>
    <row r="2882" spans="4:6" s="2" customFormat="1" x14ac:dyDescent="0.25">
      <c r="D2882" s="198"/>
      <c r="F2882" s="198"/>
    </row>
    <row r="2883" spans="4:6" s="2" customFormat="1" x14ac:dyDescent="0.25">
      <c r="D2883" s="198"/>
      <c r="F2883" s="198"/>
    </row>
    <row r="2884" spans="4:6" s="2" customFormat="1" x14ac:dyDescent="0.25">
      <c r="D2884" s="198"/>
      <c r="F2884" s="198"/>
    </row>
    <row r="2885" spans="4:6" s="2" customFormat="1" x14ac:dyDescent="0.25">
      <c r="D2885" s="198"/>
      <c r="F2885" s="198"/>
    </row>
    <row r="2886" spans="4:6" s="2" customFormat="1" x14ac:dyDescent="0.25">
      <c r="D2886" s="198"/>
      <c r="F2886" s="198"/>
    </row>
    <row r="2887" spans="4:6" s="2" customFormat="1" x14ac:dyDescent="0.25">
      <c r="D2887" s="198"/>
      <c r="F2887" s="198"/>
    </row>
    <row r="2888" spans="4:6" s="2" customFormat="1" x14ac:dyDescent="0.25">
      <c r="D2888" s="198"/>
      <c r="F2888" s="198"/>
    </row>
    <row r="2889" spans="4:6" s="2" customFormat="1" x14ac:dyDescent="0.25">
      <c r="D2889" s="198"/>
      <c r="F2889" s="198"/>
    </row>
    <row r="2890" spans="4:6" s="2" customFormat="1" x14ac:dyDescent="0.25">
      <c r="D2890" s="198"/>
      <c r="F2890" s="198"/>
    </row>
    <row r="2891" spans="4:6" s="2" customFormat="1" x14ac:dyDescent="0.25">
      <c r="D2891" s="198"/>
      <c r="F2891" s="198"/>
    </row>
    <row r="2892" spans="4:6" s="2" customFormat="1" x14ac:dyDescent="0.25">
      <c r="D2892" s="198"/>
      <c r="F2892" s="198"/>
    </row>
    <row r="2893" spans="4:6" s="2" customFormat="1" x14ac:dyDescent="0.25">
      <c r="D2893" s="198"/>
      <c r="F2893" s="198"/>
    </row>
    <row r="2894" spans="4:6" s="2" customFormat="1" x14ac:dyDescent="0.25">
      <c r="D2894" s="198"/>
      <c r="F2894" s="198"/>
    </row>
    <row r="2895" spans="4:6" s="2" customFormat="1" x14ac:dyDescent="0.25">
      <c r="D2895" s="198"/>
      <c r="F2895" s="198"/>
    </row>
    <row r="2896" spans="4:6" s="2" customFormat="1" x14ac:dyDescent="0.25">
      <c r="D2896" s="198"/>
      <c r="F2896" s="198"/>
    </row>
    <row r="2897" spans="4:6" s="2" customFormat="1" x14ac:dyDescent="0.25">
      <c r="D2897" s="198"/>
      <c r="F2897" s="198"/>
    </row>
    <row r="2898" spans="4:6" s="2" customFormat="1" x14ac:dyDescent="0.25">
      <c r="D2898" s="198"/>
      <c r="F2898" s="198"/>
    </row>
    <row r="2899" spans="4:6" s="2" customFormat="1" x14ac:dyDescent="0.25">
      <c r="D2899" s="198"/>
      <c r="F2899" s="198"/>
    </row>
    <row r="2900" spans="4:6" s="2" customFormat="1" x14ac:dyDescent="0.25">
      <c r="D2900" s="198"/>
      <c r="F2900" s="198"/>
    </row>
    <row r="2901" spans="4:6" s="2" customFormat="1" x14ac:dyDescent="0.25">
      <c r="D2901" s="198"/>
      <c r="F2901" s="198"/>
    </row>
    <row r="2902" spans="4:6" s="2" customFormat="1" x14ac:dyDescent="0.25">
      <c r="D2902" s="198"/>
      <c r="F2902" s="198"/>
    </row>
    <row r="2903" spans="4:6" s="2" customFormat="1" x14ac:dyDescent="0.25">
      <c r="D2903" s="198"/>
      <c r="F2903" s="198"/>
    </row>
    <row r="2904" spans="4:6" s="2" customFormat="1" x14ac:dyDescent="0.25">
      <c r="D2904" s="198"/>
      <c r="F2904" s="198"/>
    </row>
    <row r="2905" spans="4:6" s="2" customFormat="1" x14ac:dyDescent="0.25">
      <c r="D2905" s="198"/>
      <c r="F2905" s="198"/>
    </row>
    <row r="2906" spans="4:6" s="2" customFormat="1" x14ac:dyDescent="0.25">
      <c r="D2906" s="198"/>
      <c r="F2906" s="198"/>
    </row>
    <row r="2907" spans="4:6" s="2" customFormat="1" x14ac:dyDescent="0.25">
      <c r="D2907" s="198"/>
      <c r="F2907" s="198"/>
    </row>
    <row r="2908" spans="4:6" s="2" customFormat="1" x14ac:dyDescent="0.25">
      <c r="D2908" s="198"/>
      <c r="F2908" s="198"/>
    </row>
    <row r="2909" spans="4:6" s="2" customFormat="1" x14ac:dyDescent="0.25">
      <c r="D2909" s="198"/>
      <c r="F2909" s="198"/>
    </row>
    <row r="2910" spans="4:6" s="2" customFormat="1" x14ac:dyDescent="0.25">
      <c r="D2910" s="198"/>
      <c r="F2910" s="198"/>
    </row>
    <row r="2911" spans="4:6" s="2" customFormat="1" x14ac:dyDescent="0.25">
      <c r="D2911" s="198"/>
      <c r="F2911" s="198"/>
    </row>
    <row r="2912" spans="4:6" s="2" customFormat="1" x14ac:dyDescent="0.25">
      <c r="D2912" s="198"/>
      <c r="F2912" s="198"/>
    </row>
    <row r="2913" spans="4:6" s="2" customFormat="1" x14ac:dyDescent="0.25">
      <c r="D2913" s="198"/>
      <c r="F2913" s="198"/>
    </row>
    <row r="2914" spans="4:6" s="2" customFormat="1" x14ac:dyDescent="0.25">
      <c r="D2914" s="198"/>
      <c r="F2914" s="198"/>
    </row>
    <row r="2915" spans="4:6" s="2" customFormat="1" x14ac:dyDescent="0.25">
      <c r="D2915" s="198"/>
      <c r="F2915" s="198"/>
    </row>
    <row r="2916" spans="4:6" s="2" customFormat="1" x14ac:dyDescent="0.25">
      <c r="D2916" s="198"/>
      <c r="F2916" s="198"/>
    </row>
    <row r="2917" spans="4:6" s="2" customFormat="1" x14ac:dyDescent="0.25">
      <c r="D2917" s="198"/>
      <c r="F2917" s="198"/>
    </row>
    <row r="2918" spans="4:6" s="2" customFormat="1" x14ac:dyDescent="0.25">
      <c r="D2918" s="198"/>
      <c r="F2918" s="198"/>
    </row>
    <row r="2919" spans="4:6" s="2" customFormat="1" x14ac:dyDescent="0.25">
      <c r="D2919" s="198"/>
      <c r="F2919" s="198"/>
    </row>
    <row r="2920" spans="4:6" s="2" customFormat="1" x14ac:dyDescent="0.25">
      <c r="D2920" s="198"/>
      <c r="F2920" s="198"/>
    </row>
    <row r="2921" spans="4:6" s="2" customFormat="1" x14ac:dyDescent="0.25">
      <c r="D2921" s="198"/>
      <c r="F2921" s="198"/>
    </row>
    <row r="2922" spans="4:6" s="2" customFormat="1" x14ac:dyDescent="0.25">
      <c r="D2922" s="198"/>
      <c r="F2922" s="198"/>
    </row>
    <row r="2923" spans="4:6" s="2" customFormat="1" x14ac:dyDescent="0.25">
      <c r="D2923" s="198"/>
      <c r="F2923" s="198"/>
    </row>
    <row r="2924" spans="4:6" s="2" customFormat="1" x14ac:dyDescent="0.25">
      <c r="D2924" s="198"/>
      <c r="F2924" s="198"/>
    </row>
    <row r="2925" spans="4:6" s="2" customFormat="1" x14ac:dyDescent="0.25">
      <c r="D2925" s="198"/>
      <c r="F2925" s="198"/>
    </row>
    <row r="2926" spans="4:6" s="2" customFormat="1" x14ac:dyDescent="0.25">
      <c r="D2926" s="198"/>
      <c r="F2926" s="198"/>
    </row>
    <row r="2927" spans="4:6" s="2" customFormat="1" x14ac:dyDescent="0.25">
      <c r="D2927" s="198"/>
      <c r="F2927" s="198"/>
    </row>
    <row r="2928" spans="4:6" s="2" customFormat="1" x14ac:dyDescent="0.25">
      <c r="D2928" s="198"/>
      <c r="F2928" s="198"/>
    </row>
    <row r="2929" spans="4:6" s="2" customFormat="1" x14ac:dyDescent="0.25">
      <c r="D2929" s="198"/>
      <c r="F2929" s="198"/>
    </row>
    <row r="2930" spans="4:6" s="2" customFormat="1" x14ac:dyDescent="0.25">
      <c r="D2930" s="198"/>
      <c r="F2930" s="198"/>
    </row>
    <row r="2931" spans="4:6" s="2" customFormat="1" x14ac:dyDescent="0.25">
      <c r="D2931" s="198"/>
      <c r="F2931" s="198"/>
    </row>
    <row r="2932" spans="4:6" s="2" customFormat="1" x14ac:dyDescent="0.25">
      <c r="D2932" s="198"/>
      <c r="F2932" s="198"/>
    </row>
    <row r="2933" spans="4:6" s="2" customFormat="1" x14ac:dyDescent="0.25">
      <c r="D2933" s="198"/>
      <c r="F2933" s="198"/>
    </row>
    <row r="2934" spans="4:6" s="2" customFormat="1" x14ac:dyDescent="0.25">
      <c r="D2934" s="198"/>
      <c r="F2934" s="198"/>
    </row>
    <row r="2935" spans="4:6" s="2" customFormat="1" x14ac:dyDescent="0.25">
      <c r="D2935" s="198"/>
      <c r="F2935" s="198"/>
    </row>
    <row r="2936" spans="4:6" s="2" customFormat="1" x14ac:dyDescent="0.25">
      <c r="D2936" s="198"/>
      <c r="F2936" s="198"/>
    </row>
    <row r="2937" spans="4:6" s="2" customFormat="1" x14ac:dyDescent="0.25">
      <c r="D2937" s="198"/>
      <c r="F2937" s="198"/>
    </row>
    <row r="2938" spans="4:6" s="2" customFormat="1" x14ac:dyDescent="0.25">
      <c r="D2938" s="198"/>
      <c r="F2938" s="198"/>
    </row>
    <row r="2939" spans="4:6" s="2" customFormat="1" x14ac:dyDescent="0.25">
      <c r="D2939" s="198"/>
      <c r="F2939" s="198"/>
    </row>
    <row r="2940" spans="4:6" s="2" customFormat="1" x14ac:dyDescent="0.25">
      <c r="D2940" s="198"/>
      <c r="F2940" s="198"/>
    </row>
    <row r="2941" spans="4:6" s="2" customFormat="1" x14ac:dyDescent="0.25">
      <c r="D2941" s="198"/>
      <c r="F2941" s="198"/>
    </row>
    <row r="2942" spans="4:6" s="2" customFormat="1" x14ac:dyDescent="0.25">
      <c r="D2942" s="198"/>
      <c r="F2942" s="198"/>
    </row>
    <row r="2943" spans="4:6" s="2" customFormat="1" x14ac:dyDescent="0.25">
      <c r="D2943" s="198"/>
      <c r="F2943" s="198"/>
    </row>
    <row r="2944" spans="4:6" s="2" customFormat="1" x14ac:dyDescent="0.25">
      <c r="D2944" s="198"/>
      <c r="F2944" s="198"/>
    </row>
    <row r="2945" spans="4:6" s="2" customFormat="1" x14ac:dyDescent="0.25">
      <c r="D2945" s="198"/>
      <c r="F2945" s="198"/>
    </row>
    <row r="2946" spans="4:6" s="2" customFormat="1" x14ac:dyDescent="0.25">
      <c r="D2946" s="198"/>
      <c r="F2946" s="198"/>
    </row>
    <row r="2947" spans="4:6" s="2" customFormat="1" x14ac:dyDescent="0.25">
      <c r="D2947" s="198"/>
      <c r="F2947" s="198"/>
    </row>
    <row r="2948" spans="4:6" s="2" customFormat="1" x14ac:dyDescent="0.25">
      <c r="D2948" s="198"/>
      <c r="F2948" s="198"/>
    </row>
    <row r="2949" spans="4:6" s="2" customFormat="1" x14ac:dyDescent="0.25">
      <c r="D2949" s="198"/>
      <c r="F2949" s="198"/>
    </row>
    <row r="2950" spans="4:6" s="2" customFormat="1" x14ac:dyDescent="0.25">
      <c r="D2950" s="198"/>
      <c r="F2950" s="198"/>
    </row>
    <row r="2951" spans="4:6" s="2" customFormat="1" x14ac:dyDescent="0.25">
      <c r="D2951" s="198"/>
      <c r="F2951" s="198"/>
    </row>
    <row r="2952" spans="4:6" s="2" customFormat="1" x14ac:dyDescent="0.25">
      <c r="D2952" s="198"/>
      <c r="F2952" s="198"/>
    </row>
    <row r="2953" spans="4:6" s="2" customFormat="1" x14ac:dyDescent="0.25">
      <c r="D2953" s="198"/>
      <c r="F2953" s="198"/>
    </row>
    <row r="2954" spans="4:6" s="2" customFormat="1" x14ac:dyDescent="0.25">
      <c r="D2954" s="198"/>
      <c r="F2954" s="198"/>
    </row>
    <row r="2955" spans="4:6" s="2" customFormat="1" x14ac:dyDescent="0.25">
      <c r="D2955" s="198"/>
      <c r="F2955" s="198"/>
    </row>
    <row r="2956" spans="4:6" s="2" customFormat="1" x14ac:dyDescent="0.25">
      <c r="D2956" s="198"/>
      <c r="F2956" s="198"/>
    </row>
    <row r="2957" spans="4:6" s="2" customFormat="1" x14ac:dyDescent="0.25">
      <c r="D2957" s="198"/>
      <c r="F2957" s="198"/>
    </row>
    <row r="2958" spans="4:6" s="2" customFormat="1" x14ac:dyDescent="0.25">
      <c r="D2958" s="198"/>
      <c r="F2958" s="198"/>
    </row>
    <row r="2959" spans="4:6" s="2" customFormat="1" x14ac:dyDescent="0.25">
      <c r="D2959" s="198"/>
      <c r="F2959" s="198"/>
    </row>
    <row r="2960" spans="4:6" s="2" customFormat="1" x14ac:dyDescent="0.25">
      <c r="D2960" s="198"/>
      <c r="F2960" s="198"/>
    </row>
    <row r="2961" spans="4:6" s="2" customFormat="1" x14ac:dyDescent="0.25">
      <c r="D2961" s="198"/>
      <c r="F2961" s="198"/>
    </row>
    <row r="2962" spans="4:6" s="2" customFormat="1" x14ac:dyDescent="0.25">
      <c r="D2962" s="198"/>
      <c r="F2962" s="198"/>
    </row>
    <row r="2963" spans="4:6" s="2" customFormat="1" x14ac:dyDescent="0.25">
      <c r="D2963" s="198"/>
      <c r="F2963" s="198"/>
    </row>
    <row r="2964" spans="4:6" s="2" customFormat="1" x14ac:dyDescent="0.25">
      <c r="D2964" s="198"/>
      <c r="F2964" s="198"/>
    </row>
    <row r="2965" spans="4:6" s="2" customFormat="1" x14ac:dyDescent="0.25">
      <c r="D2965" s="198"/>
      <c r="F2965" s="198"/>
    </row>
    <row r="2966" spans="4:6" s="2" customFormat="1" x14ac:dyDescent="0.25">
      <c r="D2966" s="198"/>
      <c r="F2966" s="198"/>
    </row>
    <row r="2967" spans="4:6" s="2" customFormat="1" x14ac:dyDescent="0.25">
      <c r="D2967" s="198"/>
      <c r="F2967" s="198"/>
    </row>
    <row r="2968" spans="4:6" s="2" customFormat="1" x14ac:dyDescent="0.25">
      <c r="D2968" s="198"/>
      <c r="F2968" s="198"/>
    </row>
    <row r="2969" spans="4:6" s="2" customFormat="1" x14ac:dyDescent="0.25">
      <c r="D2969" s="198"/>
      <c r="F2969" s="198"/>
    </row>
    <row r="2970" spans="4:6" s="2" customFormat="1" x14ac:dyDescent="0.25">
      <c r="D2970" s="198"/>
      <c r="F2970" s="198"/>
    </row>
    <row r="2971" spans="4:6" s="2" customFormat="1" x14ac:dyDescent="0.25">
      <c r="D2971" s="198"/>
      <c r="F2971" s="198"/>
    </row>
    <row r="2972" spans="4:6" s="2" customFormat="1" x14ac:dyDescent="0.25">
      <c r="D2972" s="198"/>
      <c r="F2972" s="198"/>
    </row>
    <row r="2973" spans="4:6" s="2" customFormat="1" x14ac:dyDescent="0.25">
      <c r="D2973" s="198"/>
      <c r="F2973" s="198"/>
    </row>
    <row r="2974" spans="4:6" s="2" customFormat="1" x14ac:dyDescent="0.25">
      <c r="D2974" s="198"/>
      <c r="F2974" s="198"/>
    </row>
    <row r="2975" spans="4:6" s="2" customFormat="1" x14ac:dyDescent="0.25">
      <c r="D2975" s="198"/>
      <c r="F2975" s="198"/>
    </row>
    <row r="2976" spans="4:6" s="2" customFormat="1" x14ac:dyDescent="0.25">
      <c r="D2976" s="198"/>
      <c r="F2976" s="198"/>
    </row>
    <row r="2977" spans="4:6" s="2" customFormat="1" x14ac:dyDescent="0.25">
      <c r="D2977" s="198"/>
      <c r="F2977" s="198"/>
    </row>
    <row r="2978" spans="4:6" s="2" customFormat="1" x14ac:dyDescent="0.25">
      <c r="D2978" s="198"/>
      <c r="F2978" s="198"/>
    </row>
    <row r="2979" spans="4:6" s="2" customFormat="1" x14ac:dyDescent="0.25">
      <c r="D2979" s="198"/>
      <c r="F2979" s="198"/>
    </row>
    <row r="2980" spans="4:6" s="2" customFormat="1" x14ac:dyDescent="0.25">
      <c r="D2980" s="198"/>
      <c r="F2980" s="198"/>
    </row>
    <row r="2981" spans="4:6" s="2" customFormat="1" x14ac:dyDescent="0.25">
      <c r="D2981" s="198"/>
      <c r="F2981" s="198"/>
    </row>
    <row r="2982" spans="4:6" s="2" customFormat="1" x14ac:dyDescent="0.25">
      <c r="D2982" s="198"/>
      <c r="F2982" s="198"/>
    </row>
    <row r="2983" spans="4:6" s="2" customFormat="1" x14ac:dyDescent="0.25">
      <c r="D2983" s="198"/>
      <c r="F2983" s="198"/>
    </row>
    <row r="2984" spans="4:6" s="2" customFormat="1" x14ac:dyDescent="0.25">
      <c r="D2984" s="198"/>
      <c r="F2984" s="198"/>
    </row>
    <row r="2985" spans="4:6" s="2" customFormat="1" x14ac:dyDescent="0.25">
      <c r="D2985" s="198"/>
      <c r="F2985" s="198"/>
    </row>
    <row r="2986" spans="4:6" s="2" customFormat="1" x14ac:dyDescent="0.25">
      <c r="D2986" s="198"/>
      <c r="F2986" s="198"/>
    </row>
    <row r="2987" spans="4:6" s="2" customFormat="1" x14ac:dyDescent="0.25">
      <c r="D2987" s="198"/>
      <c r="F2987" s="198"/>
    </row>
    <row r="2988" spans="4:6" s="2" customFormat="1" x14ac:dyDescent="0.25">
      <c r="D2988" s="198"/>
      <c r="F2988" s="198"/>
    </row>
    <row r="2989" spans="4:6" s="2" customFormat="1" x14ac:dyDescent="0.25">
      <c r="D2989" s="198"/>
      <c r="F2989" s="198"/>
    </row>
    <row r="2990" spans="4:6" s="2" customFormat="1" x14ac:dyDescent="0.25">
      <c r="D2990" s="198"/>
      <c r="F2990" s="198"/>
    </row>
    <row r="2991" spans="4:6" s="2" customFormat="1" x14ac:dyDescent="0.25">
      <c r="D2991" s="198"/>
      <c r="F2991" s="198"/>
    </row>
    <row r="2992" spans="4:6" s="2" customFormat="1" x14ac:dyDescent="0.25">
      <c r="D2992" s="198"/>
      <c r="F2992" s="198"/>
    </row>
    <row r="2993" spans="4:6" s="2" customFormat="1" x14ac:dyDescent="0.25">
      <c r="D2993" s="198"/>
      <c r="F2993" s="198"/>
    </row>
    <row r="2994" spans="4:6" s="2" customFormat="1" x14ac:dyDescent="0.25">
      <c r="D2994" s="198"/>
      <c r="F2994" s="198"/>
    </row>
    <row r="2995" spans="4:6" s="2" customFormat="1" x14ac:dyDescent="0.25">
      <c r="D2995" s="198"/>
      <c r="F2995" s="198"/>
    </row>
    <row r="2996" spans="4:6" s="2" customFormat="1" x14ac:dyDescent="0.25">
      <c r="D2996" s="198"/>
      <c r="F2996" s="198"/>
    </row>
    <row r="2997" spans="4:6" s="2" customFormat="1" x14ac:dyDescent="0.25">
      <c r="D2997" s="198"/>
      <c r="F2997" s="198"/>
    </row>
    <row r="2998" spans="4:6" s="2" customFormat="1" x14ac:dyDescent="0.25">
      <c r="D2998" s="198"/>
      <c r="F2998" s="198"/>
    </row>
    <row r="2999" spans="4:6" s="2" customFormat="1" x14ac:dyDescent="0.25">
      <c r="D2999" s="198"/>
      <c r="F2999" s="198"/>
    </row>
    <row r="3000" spans="4:6" s="2" customFormat="1" x14ac:dyDescent="0.25">
      <c r="D3000" s="198"/>
      <c r="F3000" s="198"/>
    </row>
    <row r="3001" spans="4:6" s="2" customFormat="1" x14ac:dyDescent="0.25">
      <c r="D3001" s="198"/>
      <c r="F3001" s="198"/>
    </row>
    <row r="3002" spans="4:6" s="2" customFormat="1" x14ac:dyDescent="0.25">
      <c r="D3002" s="198"/>
      <c r="F3002" s="198"/>
    </row>
    <row r="3003" spans="4:6" s="2" customFormat="1" x14ac:dyDescent="0.25">
      <c r="D3003" s="198"/>
      <c r="F3003" s="198"/>
    </row>
    <row r="3004" spans="4:6" s="2" customFormat="1" x14ac:dyDescent="0.25">
      <c r="D3004" s="198"/>
      <c r="F3004" s="198"/>
    </row>
    <row r="3005" spans="4:6" s="2" customFormat="1" x14ac:dyDescent="0.25">
      <c r="D3005" s="198"/>
      <c r="F3005" s="198"/>
    </row>
    <row r="3006" spans="4:6" s="2" customFormat="1" x14ac:dyDescent="0.25">
      <c r="D3006" s="198"/>
      <c r="F3006" s="198"/>
    </row>
    <row r="3007" spans="4:6" s="2" customFormat="1" x14ac:dyDescent="0.25">
      <c r="D3007" s="198"/>
      <c r="F3007" s="198"/>
    </row>
    <row r="3008" spans="4:6" s="2" customFormat="1" x14ac:dyDescent="0.25">
      <c r="D3008" s="198"/>
      <c r="F3008" s="198"/>
    </row>
    <row r="3009" spans="4:17" s="2" customFormat="1" x14ac:dyDescent="0.25">
      <c r="D3009" s="198"/>
      <c r="F3009" s="198"/>
    </row>
    <row r="3010" spans="4:17" s="2" customFormat="1" x14ac:dyDescent="0.25">
      <c r="D3010" s="198"/>
      <c r="F3010" s="198"/>
    </row>
    <row r="3011" spans="4:17" s="2" customFormat="1" x14ac:dyDescent="0.25">
      <c r="D3011" s="198"/>
      <c r="F3011" s="198"/>
    </row>
    <row r="3012" spans="4:17" s="2" customFormat="1" x14ac:dyDescent="0.25">
      <c r="D3012" s="198"/>
      <c r="F3012" s="198"/>
    </row>
    <row r="3013" spans="4:17" s="2" customFormat="1" x14ac:dyDescent="0.25">
      <c r="D3013" s="198"/>
      <c r="F3013" s="198"/>
      <c r="K3013" s="116"/>
      <c r="L3013" s="116"/>
      <c r="M3013" s="116"/>
      <c r="N3013" s="116"/>
    </row>
    <row r="3014" spans="4:17" s="2" customFormat="1" x14ac:dyDescent="0.25">
      <c r="D3014" s="198"/>
      <c r="F3014" s="198"/>
      <c r="K3014" s="116"/>
      <c r="L3014" s="116"/>
      <c r="M3014" s="116"/>
      <c r="N3014" s="116"/>
    </row>
    <row r="3015" spans="4:17" s="2" customFormat="1" x14ac:dyDescent="0.25">
      <c r="D3015" s="198"/>
      <c r="F3015" s="198"/>
      <c r="K3015" s="116"/>
      <c r="L3015" s="116"/>
      <c r="M3015" s="116"/>
      <c r="N3015" s="116"/>
    </row>
    <row r="3016" spans="4:17" s="2" customFormat="1" x14ac:dyDescent="0.25">
      <c r="D3016" s="198"/>
      <c r="F3016" s="198"/>
      <c r="K3016" s="116"/>
      <c r="L3016" s="116"/>
      <c r="M3016" s="116"/>
      <c r="N3016" s="116"/>
    </row>
    <row r="3017" spans="4:17" s="2" customFormat="1" x14ac:dyDescent="0.25">
      <c r="D3017" s="198"/>
      <c r="F3017" s="198"/>
      <c r="K3017" s="116"/>
      <c r="L3017" s="116"/>
      <c r="M3017" s="116"/>
      <c r="N3017" s="116"/>
    </row>
    <row r="3018" spans="4:17" s="2" customFormat="1" x14ac:dyDescent="0.25">
      <c r="D3018" s="198"/>
      <c r="F3018" s="198"/>
      <c r="K3018" s="116"/>
      <c r="L3018" s="116"/>
      <c r="M3018" s="116"/>
      <c r="N3018" s="116"/>
    </row>
    <row r="3019" spans="4:17" s="2" customFormat="1" x14ac:dyDescent="0.25">
      <c r="D3019" s="198"/>
      <c r="F3019" s="198"/>
      <c r="K3019" s="116"/>
      <c r="L3019" s="116"/>
      <c r="M3019" s="116"/>
      <c r="N3019" s="116"/>
      <c r="O3019" s="116"/>
      <c r="P3019" s="116"/>
      <c r="Q3019" s="116"/>
    </row>
    <row r="3020" spans="4:17" s="2" customFormat="1" x14ac:dyDescent="0.25">
      <c r="D3020" s="198"/>
      <c r="F3020" s="198"/>
      <c r="K3020" s="116"/>
      <c r="L3020" s="116"/>
      <c r="M3020" s="116"/>
      <c r="N3020" s="116"/>
      <c r="O3020" s="116"/>
      <c r="P3020" s="116"/>
      <c r="Q3020" s="116"/>
    </row>
    <row r="3021" spans="4:17" s="2" customFormat="1" x14ac:dyDescent="0.25">
      <c r="D3021" s="198"/>
      <c r="F3021" s="198"/>
      <c r="K3021" s="116"/>
      <c r="L3021" s="116"/>
      <c r="M3021" s="116"/>
      <c r="N3021" s="116"/>
      <c r="O3021" s="116"/>
      <c r="P3021" s="116"/>
      <c r="Q3021" s="116"/>
    </row>
    <row r="3022" spans="4:17" s="2" customFormat="1" x14ac:dyDescent="0.25">
      <c r="D3022" s="208"/>
      <c r="E3022" s="116"/>
      <c r="F3022" s="208"/>
      <c r="G3022" s="116"/>
      <c r="H3022" s="116"/>
      <c r="I3022" s="116"/>
      <c r="J3022" s="116"/>
      <c r="K3022" s="116"/>
      <c r="L3022" s="116"/>
      <c r="M3022" s="116"/>
      <c r="N3022" s="116"/>
      <c r="O3022" s="116"/>
      <c r="P3022" s="116"/>
      <c r="Q3022" s="116"/>
    </row>
    <row r="3023" spans="4:17" s="2" customFormat="1" x14ac:dyDescent="0.25">
      <c r="D3023" s="208"/>
      <c r="E3023" s="116"/>
      <c r="F3023" s="208"/>
      <c r="G3023" s="116"/>
      <c r="H3023" s="116"/>
      <c r="I3023" s="116"/>
      <c r="J3023" s="116"/>
      <c r="K3023" s="116"/>
      <c r="L3023" s="116"/>
      <c r="M3023" s="116"/>
      <c r="N3023" s="116"/>
      <c r="O3023" s="116"/>
      <c r="P3023" s="116"/>
      <c r="Q3023" s="116"/>
    </row>
    <row r="3024" spans="4:17" s="2" customFormat="1" x14ac:dyDescent="0.25">
      <c r="D3024" s="208"/>
      <c r="E3024" s="116"/>
      <c r="F3024" s="208"/>
      <c r="G3024" s="116"/>
      <c r="H3024" s="116"/>
      <c r="I3024" s="116"/>
      <c r="J3024" s="116"/>
      <c r="K3024" s="116"/>
      <c r="L3024" s="116"/>
      <c r="M3024" s="116"/>
      <c r="N3024" s="116"/>
      <c r="O3024" s="116"/>
      <c r="P3024" s="116"/>
      <c r="Q3024" s="116"/>
    </row>
    <row r="3025" spans="4:17" s="2" customFormat="1" x14ac:dyDescent="0.25">
      <c r="D3025" s="208"/>
      <c r="E3025" s="116"/>
      <c r="F3025" s="208"/>
      <c r="G3025" s="116"/>
      <c r="H3025" s="116"/>
      <c r="I3025" s="116"/>
      <c r="J3025" s="116"/>
      <c r="K3025" s="116"/>
      <c r="L3025" s="116"/>
      <c r="M3025" s="116"/>
      <c r="N3025" s="116"/>
      <c r="O3025" s="116"/>
      <c r="P3025" s="116"/>
      <c r="Q3025" s="116"/>
    </row>
    <row r="3026" spans="4:17" s="2" customFormat="1" x14ac:dyDescent="0.25">
      <c r="D3026" s="208"/>
      <c r="E3026" s="116"/>
      <c r="F3026" s="208"/>
      <c r="G3026" s="116"/>
      <c r="H3026" s="116"/>
      <c r="I3026" s="116"/>
      <c r="J3026" s="116"/>
      <c r="K3026" s="116"/>
      <c r="L3026" s="116"/>
      <c r="M3026" s="116"/>
      <c r="N3026" s="116"/>
      <c r="O3026" s="116"/>
      <c r="P3026" s="116"/>
      <c r="Q3026" s="116"/>
    </row>
    <row r="3027" spans="4:17" s="2" customFormat="1" x14ac:dyDescent="0.25">
      <c r="D3027" s="208"/>
      <c r="E3027" s="116"/>
      <c r="F3027" s="208"/>
      <c r="G3027" s="116"/>
      <c r="H3027" s="116"/>
      <c r="I3027" s="116"/>
      <c r="J3027" s="116"/>
      <c r="K3027" s="116"/>
      <c r="L3027" s="116"/>
      <c r="M3027" s="116"/>
      <c r="N3027" s="116"/>
      <c r="O3027" s="116"/>
      <c r="P3027" s="116"/>
      <c r="Q3027" s="116"/>
    </row>
  </sheetData>
  <mergeCells count="36">
    <mergeCell ref="F1:Y4"/>
    <mergeCell ref="F5:Y5"/>
    <mergeCell ref="B10:Y10"/>
    <mergeCell ref="B34:F34"/>
    <mergeCell ref="B31:F31"/>
    <mergeCell ref="G6:N6"/>
    <mergeCell ref="O6:P6"/>
    <mergeCell ref="Q6:T6"/>
    <mergeCell ref="U6:V6"/>
    <mergeCell ref="W6:X6"/>
    <mergeCell ref="G7:N7"/>
    <mergeCell ref="O7:P7"/>
    <mergeCell ref="Q7:T7"/>
    <mergeCell ref="U7:V7"/>
    <mergeCell ref="W7:X7"/>
    <mergeCell ref="B21:F21"/>
    <mergeCell ref="U24:V24"/>
    <mergeCell ref="W24:X24"/>
    <mergeCell ref="E7:E8"/>
    <mergeCell ref="D7:D8"/>
    <mergeCell ref="B7:B8"/>
    <mergeCell ref="B24:F24"/>
    <mergeCell ref="B17:F17"/>
    <mergeCell ref="G24:N24"/>
    <mergeCell ref="O24:P24"/>
    <mergeCell ref="Q24:T24"/>
    <mergeCell ref="B26:Y26"/>
    <mergeCell ref="B37:Y37"/>
    <mergeCell ref="D43:E49"/>
    <mergeCell ref="G49:O49"/>
    <mergeCell ref="G44:O44"/>
    <mergeCell ref="G43:O43"/>
    <mergeCell ref="G45:O45"/>
    <mergeCell ref="G46:O46"/>
    <mergeCell ref="G47:O47"/>
    <mergeCell ref="G48:O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H2672"/>
  <sheetViews>
    <sheetView topLeftCell="A13" zoomScale="85" zoomScaleNormal="85" workbookViewId="0">
      <selection activeCell="D14" sqref="D14"/>
    </sheetView>
  </sheetViews>
  <sheetFormatPr defaultRowHeight="15" x14ac:dyDescent="0.25"/>
  <cols>
    <col min="1" max="1" width="1.7109375" style="308" customWidth="1"/>
    <col min="2" max="2" width="10" style="333" customWidth="1"/>
    <col min="3" max="3" width="9.7109375" style="334" customWidth="1"/>
    <col min="4" max="4" width="68.28515625" style="335" customWidth="1"/>
    <col min="5" max="6" width="11.7109375" style="336" customWidth="1"/>
    <col min="7" max="7" width="13.28515625" style="336" customWidth="1"/>
    <col min="8" max="8" width="11.7109375" style="336" customWidth="1"/>
    <col min="9" max="9" width="12.42578125" style="336" customWidth="1"/>
    <col min="10" max="10" width="13.42578125" style="336" customWidth="1"/>
    <col min="11" max="346" width="9.140625" style="308"/>
    <col min="347" max="16384" width="9.140625" style="309"/>
  </cols>
  <sheetData>
    <row r="1" spans="1:12" ht="16.5" customHeight="1" x14ac:dyDescent="0.25">
      <c r="A1" s="209"/>
      <c r="B1" s="568"/>
      <c r="C1" s="569"/>
      <c r="D1" s="570"/>
      <c r="E1" s="567" t="s">
        <v>173</v>
      </c>
      <c r="F1" s="567"/>
      <c r="G1" s="567"/>
      <c r="H1" s="567"/>
      <c r="I1" s="567"/>
      <c r="J1" s="567"/>
    </row>
    <row r="2" spans="1:12" ht="16.5" customHeight="1" x14ac:dyDescent="0.25">
      <c r="A2" s="209"/>
      <c r="B2" s="571"/>
      <c r="C2" s="572"/>
      <c r="D2" s="573"/>
      <c r="E2" s="567"/>
      <c r="F2" s="567"/>
      <c r="G2" s="567"/>
      <c r="H2" s="567"/>
      <c r="I2" s="567"/>
      <c r="J2" s="567"/>
    </row>
    <row r="3" spans="1:12" ht="16.5" customHeight="1" x14ac:dyDescent="0.25">
      <c r="A3" s="209"/>
      <c r="B3" s="571"/>
      <c r="C3" s="572"/>
      <c r="D3" s="573"/>
      <c r="E3" s="567"/>
      <c r="F3" s="567"/>
      <c r="G3" s="567"/>
      <c r="H3" s="567"/>
      <c r="I3" s="567"/>
      <c r="J3" s="567"/>
    </row>
    <row r="4" spans="1:12" ht="16.5" customHeight="1" thickBot="1" x14ac:dyDescent="0.3">
      <c r="A4" s="209"/>
      <c r="B4" s="571"/>
      <c r="C4" s="572"/>
      <c r="D4" s="573"/>
      <c r="E4" s="567"/>
      <c r="F4" s="567"/>
      <c r="G4" s="567"/>
      <c r="H4" s="567"/>
      <c r="I4" s="567"/>
      <c r="J4" s="567"/>
    </row>
    <row r="5" spans="1:12" ht="19.5" customHeight="1" thickBot="1" x14ac:dyDescent="0.3">
      <c r="A5" s="209"/>
      <c r="B5" s="571"/>
      <c r="C5" s="572"/>
      <c r="D5" s="572"/>
      <c r="E5" s="210" t="s">
        <v>207</v>
      </c>
      <c r="F5" s="574" t="s">
        <v>210</v>
      </c>
      <c r="G5" s="575"/>
      <c r="H5" s="575"/>
      <c r="I5" s="575"/>
      <c r="J5" s="576"/>
    </row>
    <row r="6" spans="1:12" ht="22.5" customHeight="1" thickBot="1" x14ac:dyDescent="0.3">
      <c r="A6" s="209"/>
      <c r="B6" s="571"/>
      <c r="C6" s="572"/>
      <c r="D6" s="573"/>
      <c r="E6" s="577" t="s">
        <v>208</v>
      </c>
      <c r="F6" s="578"/>
      <c r="G6" s="310">
        <v>0</v>
      </c>
      <c r="H6" s="579"/>
      <c r="I6" s="580"/>
      <c r="J6" s="581"/>
    </row>
    <row r="7" spans="1:12" ht="22.5" customHeight="1" thickBot="1" x14ac:dyDescent="0.3">
      <c r="A7" s="209"/>
      <c r="B7" s="571"/>
      <c r="C7" s="572"/>
      <c r="D7" s="573"/>
      <c r="E7" s="565" t="s">
        <v>209</v>
      </c>
      <c r="F7" s="566"/>
      <c r="G7" s="211">
        <f>SUM(J12:J140)</f>
        <v>68</v>
      </c>
      <c r="H7" s="582"/>
      <c r="I7" s="583"/>
      <c r="J7" s="584"/>
    </row>
    <row r="8" spans="1:12" ht="18" customHeight="1" thickBot="1" x14ac:dyDescent="0.3">
      <c r="A8" s="209"/>
      <c r="B8" s="212"/>
      <c r="C8" s="213"/>
      <c r="D8" s="214"/>
      <c r="E8" s="585" t="s">
        <v>355</v>
      </c>
      <c r="F8" s="586"/>
      <c r="G8" s="586"/>
      <c r="H8" s="586"/>
      <c r="I8" s="586"/>
      <c r="J8" s="587"/>
      <c r="K8" s="311"/>
      <c r="L8" s="311"/>
    </row>
    <row r="9" spans="1:12" ht="14.25" customHeight="1" x14ac:dyDescent="0.25">
      <c r="A9" s="209"/>
      <c r="B9" s="594" t="s">
        <v>175</v>
      </c>
      <c r="C9" s="589" t="s">
        <v>174</v>
      </c>
      <c r="D9" s="597" t="s">
        <v>0</v>
      </c>
      <c r="E9" s="592" t="s">
        <v>11</v>
      </c>
      <c r="F9" s="592" t="s">
        <v>176</v>
      </c>
      <c r="G9" s="589" t="s">
        <v>177</v>
      </c>
      <c r="H9" s="588" t="s">
        <v>178</v>
      </c>
      <c r="I9" s="590" t="s">
        <v>179</v>
      </c>
      <c r="J9" s="591"/>
    </row>
    <row r="10" spans="1:12" ht="26.25" customHeight="1" x14ac:dyDescent="0.25">
      <c r="A10" s="209"/>
      <c r="B10" s="595"/>
      <c r="C10" s="596"/>
      <c r="D10" s="598"/>
      <c r="E10" s="593"/>
      <c r="F10" s="593"/>
      <c r="G10" s="596"/>
      <c r="H10" s="589"/>
      <c r="I10" s="304" t="s">
        <v>180</v>
      </c>
      <c r="J10" s="304" t="s">
        <v>4</v>
      </c>
    </row>
    <row r="11" spans="1:12" ht="15.75" x14ac:dyDescent="0.25">
      <c r="A11" s="312"/>
      <c r="B11" s="313"/>
      <c r="C11" s="313"/>
      <c r="D11" s="314" t="s">
        <v>110</v>
      </c>
      <c r="E11" s="315"/>
      <c r="F11" s="315"/>
      <c r="G11" s="315"/>
      <c r="H11" s="315"/>
      <c r="I11" s="315"/>
      <c r="J11" s="316"/>
      <c r="K11" s="312"/>
    </row>
    <row r="12" spans="1:12" x14ac:dyDescent="0.25">
      <c r="A12" s="209"/>
      <c r="B12" s="39">
        <v>3113243</v>
      </c>
      <c r="C12" s="222">
        <v>3112244</v>
      </c>
      <c r="D12" s="373" t="s">
        <v>247</v>
      </c>
      <c r="E12" s="374" t="s">
        <v>17</v>
      </c>
      <c r="F12" s="374"/>
      <c r="G12" s="375">
        <v>6.5</v>
      </c>
      <c r="H12" s="375">
        <f t="shared" ref="H12" si="0">G12*(1-$G$6)</f>
        <v>6.5</v>
      </c>
      <c r="I12" s="376">
        <v>2</v>
      </c>
      <c r="J12" s="377">
        <f t="shared" ref="J12" si="1">H12*I12</f>
        <v>13</v>
      </c>
    </row>
    <row r="13" spans="1:12" x14ac:dyDescent="0.25">
      <c r="A13" s="209"/>
      <c r="B13" s="39">
        <v>3113245</v>
      </c>
      <c r="C13" s="222">
        <v>3112237</v>
      </c>
      <c r="D13" s="373" t="s">
        <v>247</v>
      </c>
      <c r="E13" s="374" t="s">
        <v>15</v>
      </c>
      <c r="F13" s="374"/>
      <c r="G13" s="375">
        <v>11</v>
      </c>
      <c r="H13" s="375">
        <f t="shared" ref="H13:H21" si="2">G13*(1-$G$6)</f>
        <v>11</v>
      </c>
      <c r="I13" s="376">
        <v>0</v>
      </c>
      <c r="J13" s="377">
        <f t="shared" ref="J13:J22" si="3">H13*I13</f>
        <v>0</v>
      </c>
    </row>
    <row r="14" spans="1:12" x14ac:dyDescent="0.25">
      <c r="A14" s="209"/>
      <c r="B14" s="39">
        <v>3113245</v>
      </c>
      <c r="C14" s="222">
        <v>3112239</v>
      </c>
      <c r="D14" s="373" t="s">
        <v>248</v>
      </c>
      <c r="E14" s="374" t="s">
        <v>15</v>
      </c>
      <c r="F14" s="374"/>
      <c r="G14" s="375">
        <v>11</v>
      </c>
      <c r="H14" s="375">
        <f t="shared" si="2"/>
        <v>11</v>
      </c>
      <c r="I14" s="376">
        <v>5</v>
      </c>
      <c r="J14" s="377">
        <f t="shared" si="3"/>
        <v>55</v>
      </c>
    </row>
    <row r="15" spans="1:12" x14ac:dyDescent="0.25">
      <c r="A15" s="209"/>
      <c r="B15" s="39">
        <v>3113245</v>
      </c>
      <c r="C15" s="222">
        <v>3112238</v>
      </c>
      <c r="D15" s="373" t="s">
        <v>249</v>
      </c>
      <c r="E15" s="374" t="s">
        <v>15</v>
      </c>
      <c r="F15" s="374"/>
      <c r="G15" s="375">
        <v>11</v>
      </c>
      <c r="H15" s="375">
        <f t="shared" si="2"/>
        <v>11</v>
      </c>
      <c r="I15" s="376">
        <v>0</v>
      </c>
      <c r="J15" s="377">
        <f t="shared" si="3"/>
        <v>0</v>
      </c>
    </row>
    <row r="16" spans="1:12" x14ac:dyDescent="0.25">
      <c r="A16" s="209"/>
      <c r="B16" s="39">
        <v>3113247</v>
      </c>
      <c r="C16" s="222">
        <v>3112240</v>
      </c>
      <c r="D16" s="373" t="s">
        <v>247</v>
      </c>
      <c r="E16" s="374" t="s">
        <v>16</v>
      </c>
      <c r="F16" s="374"/>
      <c r="G16" s="375">
        <v>43</v>
      </c>
      <c r="H16" s="375">
        <f t="shared" si="2"/>
        <v>43</v>
      </c>
      <c r="I16" s="376">
        <v>0</v>
      </c>
      <c r="J16" s="377">
        <f t="shared" si="3"/>
        <v>0</v>
      </c>
    </row>
    <row r="17" spans="1:11" x14ac:dyDescent="0.25">
      <c r="A17" s="209"/>
      <c r="B17" s="39">
        <v>3113247</v>
      </c>
      <c r="C17" s="222">
        <v>3112242</v>
      </c>
      <c r="D17" s="373" t="s">
        <v>248</v>
      </c>
      <c r="E17" s="374" t="s">
        <v>16</v>
      </c>
      <c r="F17" s="374"/>
      <c r="G17" s="375">
        <v>43</v>
      </c>
      <c r="H17" s="375">
        <f t="shared" si="2"/>
        <v>43</v>
      </c>
      <c r="I17" s="376">
        <v>0</v>
      </c>
      <c r="J17" s="377">
        <f t="shared" si="3"/>
        <v>0</v>
      </c>
    </row>
    <row r="18" spans="1:11" x14ac:dyDescent="0.25">
      <c r="A18" s="209"/>
      <c r="B18" s="39">
        <v>3113243</v>
      </c>
      <c r="C18" s="222">
        <v>3112232</v>
      </c>
      <c r="D18" s="373" t="s">
        <v>182</v>
      </c>
      <c r="E18" s="374" t="s">
        <v>17</v>
      </c>
      <c r="F18" s="374"/>
      <c r="G18" s="375">
        <v>7</v>
      </c>
      <c r="H18" s="375">
        <f t="shared" si="2"/>
        <v>7</v>
      </c>
      <c r="I18" s="376">
        <v>0</v>
      </c>
      <c r="J18" s="377">
        <f t="shared" si="3"/>
        <v>0</v>
      </c>
    </row>
    <row r="19" spans="1:11" x14ac:dyDescent="0.25">
      <c r="A19" s="209"/>
      <c r="B19" s="39">
        <v>3113245</v>
      </c>
      <c r="C19" s="222">
        <v>3112228</v>
      </c>
      <c r="D19" s="373" t="s">
        <v>183</v>
      </c>
      <c r="E19" s="374" t="s">
        <v>15</v>
      </c>
      <c r="F19" s="374"/>
      <c r="G19" s="375">
        <v>11</v>
      </c>
      <c r="H19" s="375">
        <f t="shared" si="2"/>
        <v>11</v>
      </c>
      <c r="I19" s="376">
        <v>0</v>
      </c>
      <c r="J19" s="377">
        <f t="shared" si="3"/>
        <v>0</v>
      </c>
    </row>
    <row r="20" spans="1:11" ht="15.75" thickBot="1" x14ac:dyDescent="0.3">
      <c r="A20" s="209"/>
      <c r="B20" s="227">
        <v>3113245</v>
      </c>
      <c r="C20" s="228">
        <v>3112245</v>
      </c>
      <c r="D20" s="373" t="s">
        <v>182</v>
      </c>
      <c r="E20" s="374" t="s">
        <v>15</v>
      </c>
      <c r="F20" s="374"/>
      <c r="G20" s="375">
        <v>11</v>
      </c>
      <c r="H20" s="375">
        <f t="shared" si="2"/>
        <v>11</v>
      </c>
      <c r="I20" s="376">
        <v>0</v>
      </c>
      <c r="J20" s="377">
        <f t="shared" si="3"/>
        <v>0</v>
      </c>
    </row>
    <row r="21" spans="1:11" x14ac:dyDescent="0.25">
      <c r="A21" s="209"/>
      <c r="B21" s="216">
        <v>3113244</v>
      </c>
      <c r="C21" s="217">
        <v>3112230</v>
      </c>
      <c r="D21" s="373" t="s">
        <v>181</v>
      </c>
      <c r="E21" s="374" t="s">
        <v>12</v>
      </c>
      <c r="F21" s="374"/>
      <c r="G21" s="375">
        <v>11</v>
      </c>
      <c r="H21" s="375">
        <f t="shared" si="2"/>
        <v>11</v>
      </c>
      <c r="I21" s="376">
        <v>0</v>
      </c>
      <c r="J21" s="377">
        <f t="shared" si="3"/>
        <v>0</v>
      </c>
    </row>
    <row r="22" spans="1:11" x14ac:dyDescent="0.25">
      <c r="A22" s="209"/>
      <c r="B22" s="39">
        <v>3113244</v>
      </c>
      <c r="C22" s="222">
        <v>3112234</v>
      </c>
      <c r="D22" s="373" t="s">
        <v>215</v>
      </c>
      <c r="E22" s="374" t="s">
        <v>12</v>
      </c>
      <c r="F22" s="374"/>
      <c r="G22" s="375">
        <v>11</v>
      </c>
      <c r="H22" s="375">
        <f t="shared" ref="H22:H58" si="4">G22*(1-$G$6)</f>
        <v>11</v>
      </c>
      <c r="I22" s="376">
        <v>0</v>
      </c>
      <c r="J22" s="377">
        <f t="shared" si="3"/>
        <v>0</v>
      </c>
    </row>
    <row r="23" spans="1:11" x14ac:dyDescent="0.25">
      <c r="A23" s="209"/>
      <c r="B23" s="495"/>
      <c r="C23" s="222">
        <v>3112247</v>
      </c>
      <c r="D23" s="381" t="s">
        <v>311</v>
      </c>
      <c r="E23" s="374" t="s">
        <v>312</v>
      </c>
      <c r="F23" s="374">
        <v>6</v>
      </c>
      <c r="G23" s="386">
        <f>7.9-(7.9*$G$8)</f>
        <v>7.9</v>
      </c>
      <c r="H23" s="375">
        <f t="shared" ref="H23" si="5">G23*(1-$G$6)</f>
        <v>7.9</v>
      </c>
      <c r="I23" s="376">
        <v>0</v>
      </c>
      <c r="J23" s="377">
        <f t="shared" ref="J23" si="6">H23*I23</f>
        <v>0</v>
      </c>
    </row>
    <row r="24" spans="1:11" ht="15.75" thickBot="1" x14ac:dyDescent="0.3">
      <c r="A24" s="209"/>
      <c r="B24" s="227">
        <v>3113263</v>
      </c>
      <c r="C24" s="222">
        <v>3112248</v>
      </c>
      <c r="D24" s="381" t="s">
        <v>269</v>
      </c>
      <c r="E24" s="374" t="s">
        <v>229</v>
      </c>
      <c r="F24" s="374"/>
      <c r="G24" s="386">
        <f>15-(15*$G$8)</f>
        <v>15</v>
      </c>
      <c r="H24" s="375">
        <f t="shared" si="4"/>
        <v>15</v>
      </c>
      <c r="I24" s="376">
        <v>0</v>
      </c>
      <c r="J24" s="377">
        <f t="shared" ref="J24" si="7">H24*I24</f>
        <v>0</v>
      </c>
    </row>
    <row r="25" spans="1:11" ht="16.5" thickBot="1" x14ac:dyDescent="0.3">
      <c r="A25" s="312"/>
      <c r="B25" s="320"/>
      <c r="C25" s="321"/>
      <c r="D25" s="378" t="s">
        <v>8</v>
      </c>
      <c r="E25" s="379"/>
      <c r="F25" s="379"/>
      <c r="G25" s="379"/>
      <c r="H25" s="379"/>
      <c r="I25" s="379"/>
      <c r="J25" s="379"/>
      <c r="K25" s="312"/>
    </row>
    <row r="26" spans="1:11" x14ac:dyDescent="0.25">
      <c r="A26" s="209"/>
      <c r="B26" s="216">
        <v>3113248</v>
      </c>
      <c r="C26" s="217">
        <v>3111040</v>
      </c>
      <c r="D26" s="367" t="s">
        <v>250</v>
      </c>
      <c r="E26" s="368" t="s">
        <v>20</v>
      </c>
      <c r="F26" s="368"/>
      <c r="G26" s="369">
        <v>9</v>
      </c>
      <c r="H26" s="370">
        <f t="shared" si="4"/>
        <v>9</v>
      </c>
      <c r="I26" s="371">
        <v>0</v>
      </c>
      <c r="J26" s="372">
        <f t="shared" ref="J26:J34" si="8">H26*I26</f>
        <v>0</v>
      </c>
    </row>
    <row r="27" spans="1:11" x14ac:dyDescent="0.25">
      <c r="A27" s="209"/>
      <c r="B27" s="39">
        <v>3113249</v>
      </c>
      <c r="C27" s="222">
        <v>3111036</v>
      </c>
      <c r="D27" s="234" t="s">
        <v>250</v>
      </c>
      <c r="E27" s="223" t="s">
        <v>21</v>
      </c>
      <c r="F27" s="223"/>
      <c r="G27" s="224">
        <v>18</v>
      </c>
      <c r="H27" s="225">
        <f t="shared" si="4"/>
        <v>18</v>
      </c>
      <c r="I27" s="318">
        <v>0</v>
      </c>
      <c r="J27" s="226">
        <f t="shared" si="8"/>
        <v>0</v>
      </c>
    </row>
    <row r="28" spans="1:11" x14ac:dyDescent="0.25">
      <c r="A28" s="209"/>
      <c r="B28" s="39">
        <v>3113251</v>
      </c>
      <c r="C28" s="222">
        <v>3111037</v>
      </c>
      <c r="D28" s="234" t="s">
        <v>250</v>
      </c>
      <c r="E28" s="223" t="s">
        <v>22</v>
      </c>
      <c r="F28" s="223"/>
      <c r="G28" s="224">
        <v>85</v>
      </c>
      <c r="H28" s="225">
        <f t="shared" si="4"/>
        <v>85</v>
      </c>
      <c r="I28" s="318">
        <v>0</v>
      </c>
      <c r="J28" s="226">
        <f t="shared" si="8"/>
        <v>0</v>
      </c>
    </row>
    <row r="29" spans="1:11" x14ac:dyDescent="0.25">
      <c r="A29" s="209"/>
      <c r="B29" s="39">
        <v>3113253</v>
      </c>
      <c r="C29" s="222">
        <v>3111038</v>
      </c>
      <c r="D29" s="234" t="s">
        <v>251</v>
      </c>
      <c r="E29" s="502" t="s">
        <v>23</v>
      </c>
      <c r="F29" s="503"/>
      <c r="G29" s="504">
        <v>189</v>
      </c>
      <c r="H29" s="225">
        <f t="shared" si="4"/>
        <v>189</v>
      </c>
      <c r="I29" s="318">
        <v>0</v>
      </c>
      <c r="J29" s="226">
        <f t="shared" si="8"/>
        <v>0</v>
      </c>
    </row>
    <row r="30" spans="1:11" x14ac:dyDescent="0.25">
      <c r="A30" s="209"/>
      <c r="B30" s="39">
        <v>3113245</v>
      </c>
      <c r="C30" s="505">
        <v>3111041</v>
      </c>
      <c r="D30" s="501" t="s">
        <v>184</v>
      </c>
      <c r="E30" s="374" t="s">
        <v>340</v>
      </c>
      <c r="F30" s="374"/>
      <c r="G30" s="386">
        <v>7.9</v>
      </c>
      <c r="H30" s="225">
        <f t="shared" si="4"/>
        <v>7.9</v>
      </c>
      <c r="I30" s="318">
        <v>0</v>
      </c>
      <c r="J30" s="226">
        <f t="shared" ref="J30" si="9">H30*I30</f>
        <v>0</v>
      </c>
    </row>
    <row r="31" spans="1:11" x14ac:dyDescent="0.25">
      <c r="A31" s="209"/>
      <c r="B31" s="39">
        <v>3113254</v>
      </c>
      <c r="C31" s="222">
        <v>3111030</v>
      </c>
      <c r="D31" s="234" t="s">
        <v>184</v>
      </c>
      <c r="E31" s="368" t="s">
        <v>21</v>
      </c>
      <c r="F31" s="368"/>
      <c r="G31" s="369">
        <v>16.2</v>
      </c>
      <c r="H31" s="225">
        <f t="shared" si="4"/>
        <v>16.2</v>
      </c>
      <c r="I31" s="318">
        <v>0</v>
      </c>
      <c r="J31" s="226">
        <f t="shared" si="8"/>
        <v>0</v>
      </c>
    </row>
    <row r="32" spans="1:11" x14ac:dyDescent="0.25">
      <c r="A32" s="209"/>
      <c r="B32" s="39">
        <v>3113257</v>
      </c>
      <c r="C32" s="222">
        <v>3111031</v>
      </c>
      <c r="D32" s="234" t="s">
        <v>184</v>
      </c>
      <c r="E32" s="223" t="s">
        <v>22</v>
      </c>
      <c r="F32" s="223"/>
      <c r="G32" s="224">
        <v>78</v>
      </c>
      <c r="H32" s="225">
        <f t="shared" si="4"/>
        <v>78</v>
      </c>
      <c r="I32" s="318">
        <v>0</v>
      </c>
      <c r="J32" s="226">
        <f t="shared" ref="J32" si="10">H32*I32</f>
        <v>0</v>
      </c>
    </row>
    <row r="33" spans="1:12" x14ac:dyDescent="0.25">
      <c r="A33" s="209"/>
      <c r="B33" s="39">
        <v>3113242</v>
      </c>
      <c r="C33" s="222">
        <v>3111033</v>
      </c>
      <c r="D33" s="234" t="s">
        <v>185</v>
      </c>
      <c r="E33" s="223" t="s">
        <v>17</v>
      </c>
      <c r="F33" s="223"/>
      <c r="G33" s="224">
        <v>9.4</v>
      </c>
      <c r="H33" s="225">
        <f t="shared" si="4"/>
        <v>9.4</v>
      </c>
      <c r="I33" s="318">
        <v>0</v>
      </c>
      <c r="J33" s="226">
        <f t="shared" si="8"/>
        <v>0</v>
      </c>
    </row>
    <row r="34" spans="1:12" ht="15.75" thickBot="1" x14ac:dyDescent="0.3">
      <c r="A34" s="209"/>
      <c r="B34" s="227">
        <v>3113241</v>
      </c>
      <c r="C34" s="228">
        <v>3111035</v>
      </c>
      <c r="D34" s="236" t="s">
        <v>185</v>
      </c>
      <c r="E34" s="229" t="s">
        <v>15</v>
      </c>
      <c r="F34" s="229"/>
      <c r="G34" s="230">
        <v>16.2</v>
      </c>
      <c r="H34" s="231">
        <f t="shared" si="4"/>
        <v>16.2</v>
      </c>
      <c r="I34" s="319">
        <v>0</v>
      </c>
      <c r="J34" s="232">
        <f t="shared" si="8"/>
        <v>0</v>
      </c>
    </row>
    <row r="35" spans="1:12" ht="16.5" thickBot="1" x14ac:dyDescent="0.3">
      <c r="A35" s="312"/>
      <c r="B35" s="321" t="s">
        <v>121</v>
      </c>
      <c r="C35" s="321"/>
      <c r="D35" s="321" t="s">
        <v>122</v>
      </c>
      <c r="E35" s="322"/>
      <c r="F35" s="322"/>
      <c r="G35" s="322"/>
      <c r="H35" s="322"/>
      <c r="I35" s="322"/>
      <c r="J35" s="322"/>
      <c r="K35" s="312"/>
    </row>
    <row r="36" spans="1:12" x14ac:dyDescent="0.25">
      <c r="A36" s="209"/>
      <c r="B36" s="216"/>
      <c r="C36" s="217">
        <v>3114219</v>
      </c>
      <c r="D36" s="233" t="s">
        <v>252</v>
      </c>
      <c r="E36" s="218" t="s">
        <v>26</v>
      </c>
      <c r="F36" s="218">
        <v>6</v>
      </c>
      <c r="G36" s="219">
        <v>4.5</v>
      </c>
      <c r="H36" s="220">
        <f t="shared" si="4"/>
        <v>4.5</v>
      </c>
      <c r="I36" s="317">
        <v>0</v>
      </c>
      <c r="J36" s="221">
        <f t="shared" ref="J36:J41" si="11">H36*I36</f>
        <v>0</v>
      </c>
    </row>
    <row r="37" spans="1:12" x14ac:dyDescent="0.25">
      <c r="A37" s="209"/>
      <c r="B37" s="39"/>
      <c r="C37" s="222">
        <v>3114220</v>
      </c>
      <c r="D37" s="234" t="s">
        <v>252</v>
      </c>
      <c r="E37" s="223" t="s">
        <v>27</v>
      </c>
      <c r="F37" s="223">
        <v>3</v>
      </c>
      <c r="G37" s="224">
        <v>21</v>
      </c>
      <c r="H37" s="225">
        <f t="shared" si="4"/>
        <v>21</v>
      </c>
      <c r="I37" s="318">
        <v>0</v>
      </c>
      <c r="J37" s="226">
        <f t="shared" si="11"/>
        <v>0</v>
      </c>
    </row>
    <row r="38" spans="1:12" x14ac:dyDescent="0.25">
      <c r="A38" s="209"/>
      <c r="B38" s="39"/>
      <c r="C38" s="222">
        <v>3114221</v>
      </c>
      <c r="D38" s="234" t="s">
        <v>253</v>
      </c>
      <c r="E38" s="223" t="s">
        <v>26</v>
      </c>
      <c r="F38" s="223">
        <v>6</v>
      </c>
      <c r="G38" s="224">
        <v>4.5</v>
      </c>
      <c r="H38" s="225">
        <f t="shared" si="4"/>
        <v>4.5</v>
      </c>
      <c r="I38" s="318">
        <v>0</v>
      </c>
      <c r="J38" s="226">
        <f t="shared" si="11"/>
        <v>0</v>
      </c>
    </row>
    <row r="39" spans="1:12" x14ac:dyDescent="0.25">
      <c r="A39" s="209"/>
      <c r="B39" s="39"/>
      <c r="C39" s="222">
        <v>3114222</v>
      </c>
      <c r="D39" s="234" t="s">
        <v>253</v>
      </c>
      <c r="E39" s="223" t="s">
        <v>27</v>
      </c>
      <c r="F39" s="223">
        <v>3</v>
      </c>
      <c r="G39" s="224">
        <v>21</v>
      </c>
      <c r="H39" s="225">
        <f t="shared" si="4"/>
        <v>21</v>
      </c>
      <c r="I39" s="318">
        <v>0</v>
      </c>
      <c r="J39" s="226">
        <f t="shared" si="11"/>
        <v>0</v>
      </c>
    </row>
    <row r="40" spans="1:12" x14ac:dyDescent="0.25">
      <c r="A40" s="209"/>
      <c r="B40" s="39"/>
      <c r="C40" s="222">
        <v>3114223</v>
      </c>
      <c r="D40" s="234" t="s">
        <v>254</v>
      </c>
      <c r="E40" s="223" t="s">
        <v>26</v>
      </c>
      <c r="F40" s="223">
        <v>6</v>
      </c>
      <c r="G40" s="224">
        <v>5</v>
      </c>
      <c r="H40" s="225">
        <f t="shared" si="4"/>
        <v>5</v>
      </c>
      <c r="I40" s="318">
        <v>0</v>
      </c>
      <c r="J40" s="226">
        <f t="shared" si="11"/>
        <v>0</v>
      </c>
      <c r="L40" s="308" t="s">
        <v>307</v>
      </c>
    </row>
    <row r="41" spans="1:12" ht="15.75" thickBot="1" x14ac:dyDescent="0.3">
      <c r="A41" s="209"/>
      <c r="B41" s="227"/>
      <c r="C41" s="228">
        <v>3114224</v>
      </c>
      <c r="D41" s="234" t="s">
        <v>254</v>
      </c>
      <c r="E41" s="229" t="s">
        <v>27</v>
      </c>
      <c r="F41" s="229">
        <v>3</v>
      </c>
      <c r="G41" s="230">
        <v>22</v>
      </c>
      <c r="H41" s="231">
        <f t="shared" si="4"/>
        <v>22</v>
      </c>
      <c r="I41" s="319">
        <v>0</v>
      </c>
      <c r="J41" s="232">
        <f t="shared" si="11"/>
        <v>0</v>
      </c>
    </row>
    <row r="42" spans="1:12" ht="16.5" thickBot="1" x14ac:dyDescent="0.3">
      <c r="A42" s="312"/>
      <c r="B42" s="321" t="s">
        <v>121</v>
      </c>
      <c r="C42" s="321"/>
      <c r="D42" s="321" t="s">
        <v>6</v>
      </c>
      <c r="E42" s="322"/>
      <c r="F42" s="322"/>
      <c r="G42" s="322"/>
      <c r="H42" s="322"/>
      <c r="I42" s="322"/>
      <c r="J42" s="322"/>
      <c r="K42" s="312"/>
    </row>
    <row r="43" spans="1:12" x14ac:dyDescent="0.25">
      <c r="A43" s="209"/>
      <c r="B43" s="216"/>
      <c r="C43" s="237">
        <v>3216007</v>
      </c>
      <c r="D43" s="233" t="s">
        <v>186</v>
      </c>
      <c r="E43" s="218" t="s">
        <v>29</v>
      </c>
      <c r="F43" s="218">
        <v>12</v>
      </c>
      <c r="G43" s="219">
        <v>5.3</v>
      </c>
      <c r="H43" s="220">
        <f t="shared" si="4"/>
        <v>5.3</v>
      </c>
      <c r="I43" s="317">
        <v>0</v>
      </c>
      <c r="J43" s="221">
        <f t="shared" ref="J43:J45" si="12">H43*I43</f>
        <v>0</v>
      </c>
    </row>
    <row r="44" spans="1:12" x14ac:dyDescent="0.25">
      <c r="A44" s="209"/>
      <c r="B44" s="39"/>
      <c r="C44" s="238">
        <v>3216008</v>
      </c>
      <c r="D44" s="234" t="s">
        <v>187</v>
      </c>
      <c r="E44" s="223" t="s">
        <v>29</v>
      </c>
      <c r="F44" s="223">
        <v>12</v>
      </c>
      <c r="G44" s="224">
        <v>5.3</v>
      </c>
      <c r="H44" s="225">
        <f t="shared" si="4"/>
        <v>5.3</v>
      </c>
      <c r="I44" s="318">
        <v>0</v>
      </c>
      <c r="J44" s="226">
        <f t="shared" si="12"/>
        <v>0</v>
      </c>
    </row>
    <row r="45" spans="1:12" ht="15.75" thickBot="1" x14ac:dyDescent="0.3">
      <c r="A45" s="209"/>
      <c r="B45" s="227"/>
      <c r="C45" s="239">
        <v>3216009</v>
      </c>
      <c r="D45" s="236" t="s">
        <v>188</v>
      </c>
      <c r="E45" s="229" t="s">
        <v>29</v>
      </c>
      <c r="F45" s="229">
        <v>12</v>
      </c>
      <c r="G45" s="230">
        <v>5.3</v>
      </c>
      <c r="H45" s="231">
        <f t="shared" si="4"/>
        <v>5.3</v>
      </c>
      <c r="I45" s="319">
        <v>0</v>
      </c>
      <c r="J45" s="232">
        <f t="shared" si="12"/>
        <v>0</v>
      </c>
    </row>
    <row r="46" spans="1:12" ht="16.5" thickBot="1" x14ac:dyDescent="0.3">
      <c r="A46" s="312"/>
      <c r="B46" s="321" t="s">
        <v>121</v>
      </c>
      <c r="C46" s="321"/>
      <c r="D46" s="321" t="s">
        <v>9</v>
      </c>
      <c r="E46" s="322"/>
      <c r="F46" s="322"/>
      <c r="G46" s="322"/>
      <c r="H46" s="322"/>
      <c r="I46" s="322"/>
      <c r="J46" s="322"/>
      <c r="K46" s="312"/>
    </row>
    <row r="47" spans="1:12" x14ac:dyDescent="0.25">
      <c r="A47" s="209"/>
      <c r="B47" s="216"/>
      <c r="C47" s="217">
        <v>3215022</v>
      </c>
      <c r="D47" s="240" t="s">
        <v>189</v>
      </c>
      <c r="E47" s="241" t="s">
        <v>30</v>
      </c>
      <c r="F47" s="241">
        <v>8</v>
      </c>
      <c r="G47" s="242">
        <v>9.8000000000000007</v>
      </c>
      <c r="H47" s="220">
        <f t="shared" si="4"/>
        <v>9.8000000000000007</v>
      </c>
      <c r="I47" s="317">
        <v>0</v>
      </c>
      <c r="J47" s="221">
        <f t="shared" ref="J47:J54" si="13">H47*I47</f>
        <v>0</v>
      </c>
    </row>
    <row r="48" spans="1:12" x14ac:dyDescent="0.25">
      <c r="A48" s="209"/>
      <c r="B48" s="39"/>
      <c r="C48" s="222">
        <v>3215009</v>
      </c>
      <c r="D48" s="243" t="s">
        <v>193</v>
      </c>
      <c r="E48" s="244" t="s">
        <v>29</v>
      </c>
      <c r="F48" s="244">
        <v>8</v>
      </c>
      <c r="G48" s="245">
        <v>6.5</v>
      </c>
      <c r="H48" s="225">
        <f t="shared" si="4"/>
        <v>6.5</v>
      </c>
      <c r="I48" s="318">
        <v>0</v>
      </c>
      <c r="J48" s="226">
        <f t="shared" si="13"/>
        <v>0</v>
      </c>
    </row>
    <row r="49" spans="1:11" x14ac:dyDescent="0.25">
      <c r="A49" s="209"/>
      <c r="B49" s="39"/>
      <c r="C49" s="222">
        <v>3215008</v>
      </c>
      <c r="D49" s="243" t="s">
        <v>193</v>
      </c>
      <c r="E49" s="244" t="s">
        <v>30</v>
      </c>
      <c r="F49" s="244">
        <v>8</v>
      </c>
      <c r="G49" s="245">
        <v>9.5</v>
      </c>
      <c r="H49" s="225">
        <f t="shared" si="4"/>
        <v>9.5</v>
      </c>
      <c r="I49" s="318">
        <v>0</v>
      </c>
      <c r="J49" s="226">
        <f t="shared" si="13"/>
        <v>0</v>
      </c>
    </row>
    <row r="50" spans="1:11" x14ac:dyDescent="0.25">
      <c r="A50" s="209"/>
      <c r="B50" s="39"/>
      <c r="C50" s="222">
        <v>3215027</v>
      </c>
      <c r="D50" s="243" t="s">
        <v>190</v>
      </c>
      <c r="E50" s="244" t="s">
        <v>29</v>
      </c>
      <c r="F50" s="244">
        <v>8</v>
      </c>
      <c r="G50" s="245">
        <v>5.5</v>
      </c>
      <c r="H50" s="225">
        <f t="shared" si="4"/>
        <v>5.5</v>
      </c>
      <c r="I50" s="318">
        <v>0</v>
      </c>
      <c r="J50" s="226">
        <f t="shared" si="13"/>
        <v>0</v>
      </c>
    </row>
    <row r="51" spans="1:11" x14ac:dyDescent="0.25">
      <c r="A51" s="209"/>
      <c r="B51" s="39"/>
      <c r="C51" s="222">
        <v>3215028</v>
      </c>
      <c r="D51" s="243" t="s">
        <v>190</v>
      </c>
      <c r="E51" s="244" t="s">
        <v>30</v>
      </c>
      <c r="F51" s="244">
        <v>8</v>
      </c>
      <c r="G51" s="245">
        <v>8.5</v>
      </c>
      <c r="H51" s="225">
        <f t="shared" si="4"/>
        <v>8.5</v>
      </c>
      <c r="I51" s="318">
        <v>0</v>
      </c>
      <c r="J51" s="226">
        <f t="shared" si="13"/>
        <v>0</v>
      </c>
    </row>
    <row r="52" spans="1:11" x14ac:dyDescent="0.25">
      <c r="A52" s="209"/>
      <c r="B52" s="39"/>
      <c r="C52" s="222">
        <v>3215025</v>
      </c>
      <c r="D52" s="243" t="s">
        <v>192</v>
      </c>
      <c r="E52" s="244" t="s">
        <v>30</v>
      </c>
      <c r="F52" s="244">
        <v>8</v>
      </c>
      <c r="G52" s="245">
        <v>9.5</v>
      </c>
      <c r="H52" s="225">
        <f t="shared" si="4"/>
        <v>9.5</v>
      </c>
      <c r="I52" s="318">
        <v>0</v>
      </c>
      <c r="J52" s="226">
        <f t="shared" si="13"/>
        <v>0</v>
      </c>
    </row>
    <row r="53" spans="1:11" x14ac:dyDescent="0.25">
      <c r="A53" s="209"/>
      <c r="B53" s="39"/>
      <c r="C53" s="238">
        <v>3215019</v>
      </c>
      <c r="D53" s="243" t="s">
        <v>191</v>
      </c>
      <c r="E53" s="244" t="s">
        <v>62</v>
      </c>
      <c r="F53" s="244">
        <v>8</v>
      </c>
      <c r="G53" s="245">
        <v>12.5</v>
      </c>
      <c r="H53" s="225">
        <f t="shared" si="4"/>
        <v>12.5</v>
      </c>
      <c r="I53" s="318">
        <v>0</v>
      </c>
      <c r="J53" s="226">
        <f t="shared" si="13"/>
        <v>0</v>
      </c>
    </row>
    <row r="54" spans="1:11" ht="15.75" thickBot="1" x14ac:dyDescent="0.3">
      <c r="A54" s="209"/>
      <c r="B54" s="227"/>
      <c r="C54" s="239">
        <v>3215017</v>
      </c>
      <c r="D54" s="246" t="s">
        <v>255</v>
      </c>
      <c r="E54" s="247" t="s">
        <v>31</v>
      </c>
      <c r="F54" s="247">
        <v>8</v>
      </c>
      <c r="G54" s="248">
        <v>9.5</v>
      </c>
      <c r="H54" s="231">
        <f t="shared" si="4"/>
        <v>9.5</v>
      </c>
      <c r="I54" s="319">
        <v>0</v>
      </c>
      <c r="J54" s="232">
        <f t="shared" si="13"/>
        <v>0</v>
      </c>
    </row>
    <row r="55" spans="1:11" ht="16.5" thickBot="1" x14ac:dyDescent="0.3">
      <c r="A55" s="312"/>
      <c r="B55" s="321" t="s">
        <v>121</v>
      </c>
      <c r="C55" s="321"/>
      <c r="D55" s="321" t="s">
        <v>5</v>
      </c>
      <c r="E55" s="322"/>
      <c r="F55" s="322"/>
      <c r="G55" s="322"/>
      <c r="H55" s="322"/>
      <c r="I55" s="322"/>
      <c r="J55" s="322"/>
      <c r="K55" s="312"/>
    </row>
    <row r="56" spans="1:11" x14ac:dyDescent="0.25">
      <c r="A56" s="209"/>
      <c r="B56" s="216">
        <v>3113262</v>
      </c>
      <c r="C56" s="237">
        <v>3117205</v>
      </c>
      <c r="D56" s="249" t="s">
        <v>129</v>
      </c>
      <c r="E56" s="250" t="s">
        <v>206</v>
      </c>
      <c r="F56" s="218"/>
      <c r="G56" s="251">
        <v>13.5</v>
      </c>
      <c r="H56" s="220">
        <f t="shared" si="4"/>
        <v>13.5</v>
      </c>
      <c r="I56" s="317">
        <v>0</v>
      </c>
      <c r="J56" s="221">
        <f t="shared" ref="J56:J58" si="14">H56*I56</f>
        <v>0</v>
      </c>
    </row>
    <row r="57" spans="1:11" x14ac:dyDescent="0.25">
      <c r="A57" s="209"/>
      <c r="B57" s="39">
        <v>3113262</v>
      </c>
      <c r="C57" s="238">
        <v>3117206</v>
      </c>
      <c r="D57" s="252" t="s">
        <v>130</v>
      </c>
      <c r="E57" s="253" t="s">
        <v>206</v>
      </c>
      <c r="F57" s="223"/>
      <c r="G57" s="254">
        <v>13.5</v>
      </c>
      <c r="H57" s="225">
        <f t="shared" si="4"/>
        <v>13.5</v>
      </c>
      <c r="I57" s="318">
        <v>0</v>
      </c>
      <c r="J57" s="226">
        <f t="shared" si="14"/>
        <v>0</v>
      </c>
    </row>
    <row r="58" spans="1:11" ht="15.75" thickBot="1" x14ac:dyDescent="0.3">
      <c r="A58" s="209"/>
      <c r="B58" s="227">
        <v>3113262</v>
      </c>
      <c r="C58" s="239">
        <v>3117207</v>
      </c>
      <c r="D58" s="255" t="s">
        <v>131</v>
      </c>
      <c r="E58" s="256" t="s">
        <v>206</v>
      </c>
      <c r="F58" s="229"/>
      <c r="G58" s="257">
        <v>13.5</v>
      </c>
      <c r="H58" s="231">
        <f t="shared" si="4"/>
        <v>13.5</v>
      </c>
      <c r="I58" s="319">
        <v>0</v>
      </c>
      <c r="J58" s="232">
        <f t="shared" si="14"/>
        <v>0</v>
      </c>
    </row>
    <row r="59" spans="1:11" ht="16.5" thickBot="1" x14ac:dyDescent="0.3">
      <c r="A59" s="312"/>
      <c r="B59" s="321" t="s">
        <v>121</v>
      </c>
      <c r="C59" s="321"/>
      <c r="D59" s="321" t="s">
        <v>341</v>
      </c>
      <c r="E59" s="322"/>
      <c r="F59" s="322"/>
      <c r="G59" s="322"/>
      <c r="H59" s="322"/>
      <c r="I59" s="322"/>
      <c r="J59" s="322"/>
      <c r="K59" s="312"/>
    </row>
    <row r="60" spans="1:11" x14ac:dyDescent="0.25">
      <c r="A60" s="209"/>
      <c r="B60" s="216"/>
      <c r="C60" s="238">
        <v>3216325</v>
      </c>
      <c r="D60" s="509" t="s">
        <v>344</v>
      </c>
      <c r="E60" s="510" t="s">
        <v>345</v>
      </c>
      <c r="F60" s="511">
        <v>12</v>
      </c>
      <c r="G60" s="512">
        <v>5.23</v>
      </c>
      <c r="H60" s="513">
        <f t="shared" ref="H60:H64" si="15">G60*(1-$G$6)</f>
        <v>5.23</v>
      </c>
      <c r="I60" s="514">
        <v>0</v>
      </c>
      <c r="J60" s="515">
        <f t="shared" ref="J60:J64" si="16">H60*I60</f>
        <v>0</v>
      </c>
    </row>
    <row r="61" spans="1:11" x14ac:dyDescent="0.25">
      <c r="A61" s="209"/>
      <c r="B61" s="39"/>
      <c r="C61" s="238">
        <v>3216323</v>
      </c>
      <c r="D61" s="509" t="s">
        <v>346</v>
      </c>
      <c r="E61" s="510" t="s">
        <v>345</v>
      </c>
      <c r="F61" s="516">
        <v>12</v>
      </c>
      <c r="G61" s="517">
        <v>5.23</v>
      </c>
      <c r="H61" s="518">
        <f t="shared" si="15"/>
        <v>5.23</v>
      </c>
      <c r="I61" s="519">
        <v>0</v>
      </c>
      <c r="J61" s="520">
        <f t="shared" si="16"/>
        <v>0</v>
      </c>
    </row>
    <row r="62" spans="1:11" x14ac:dyDescent="0.25">
      <c r="A62" s="209"/>
      <c r="B62" s="39"/>
      <c r="C62" s="238">
        <v>3216324</v>
      </c>
      <c r="D62" s="509" t="s">
        <v>347</v>
      </c>
      <c r="E62" s="510" t="s">
        <v>345</v>
      </c>
      <c r="F62" s="516">
        <v>12</v>
      </c>
      <c r="G62" s="517">
        <v>5.23</v>
      </c>
      <c r="H62" s="518">
        <f t="shared" si="15"/>
        <v>5.23</v>
      </c>
      <c r="I62" s="519">
        <v>0</v>
      </c>
      <c r="J62" s="520">
        <f t="shared" si="16"/>
        <v>0</v>
      </c>
    </row>
    <row r="63" spans="1:11" x14ac:dyDescent="0.25">
      <c r="A63" s="209"/>
      <c r="B63" s="39"/>
      <c r="C63" s="238">
        <v>3216363</v>
      </c>
      <c r="D63" s="509" t="s">
        <v>349</v>
      </c>
      <c r="E63" s="510" t="s">
        <v>350</v>
      </c>
      <c r="F63" s="516">
        <v>12</v>
      </c>
      <c r="G63" s="517">
        <v>6.5</v>
      </c>
      <c r="H63" s="518">
        <f t="shared" si="15"/>
        <v>6.5</v>
      </c>
      <c r="I63" s="519">
        <v>0</v>
      </c>
      <c r="J63" s="520">
        <f t="shared" si="16"/>
        <v>0</v>
      </c>
    </row>
    <row r="64" spans="1:11" x14ac:dyDescent="0.25">
      <c r="A64" s="209"/>
      <c r="B64" s="39"/>
      <c r="C64" s="238">
        <v>3216354</v>
      </c>
      <c r="D64" s="509" t="s">
        <v>351</v>
      </c>
      <c r="E64" s="510" t="s">
        <v>352</v>
      </c>
      <c r="F64" s="516">
        <v>25</v>
      </c>
      <c r="G64" s="517">
        <v>5.99</v>
      </c>
      <c r="H64" s="518">
        <f t="shared" si="15"/>
        <v>5.99</v>
      </c>
      <c r="I64" s="519">
        <v>0</v>
      </c>
      <c r="J64" s="520">
        <f t="shared" si="16"/>
        <v>0</v>
      </c>
    </row>
    <row r="65" spans="1:11" ht="16.5" thickBot="1" x14ac:dyDescent="0.3">
      <c r="A65" s="312"/>
      <c r="B65" s="323" t="s">
        <v>211</v>
      </c>
      <c r="C65" s="323"/>
      <c r="D65" s="323"/>
      <c r="E65" s="323"/>
      <c r="F65" s="323"/>
      <c r="G65" s="323"/>
      <c r="H65" s="323"/>
      <c r="I65" s="323"/>
      <c r="J65" s="323"/>
      <c r="K65" s="312"/>
    </row>
    <row r="66" spans="1:11" ht="16.5" thickBot="1" x14ac:dyDescent="0.3">
      <c r="A66" s="312"/>
      <c r="B66" s="324" t="s">
        <v>121</v>
      </c>
      <c r="C66" s="324"/>
      <c r="D66" s="324" t="s">
        <v>7</v>
      </c>
      <c r="E66" s="325"/>
      <c r="F66" s="325"/>
      <c r="G66" s="325"/>
      <c r="H66" s="322"/>
      <c r="I66" s="322"/>
      <c r="J66" s="325"/>
      <c r="K66" s="312"/>
    </row>
    <row r="67" spans="1:11" x14ac:dyDescent="0.25">
      <c r="A67" s="209"/>
      <c r="B67" s="216"/>
      <c r="C67" s="237">
        <v>3113243</v>
      </c>
      <c r="D67" s="292" t="s">
        <v>260</v>
      </c>
      <c r="E67" s="374" t="s">
        <v>44</v>
      </c>
      <c r="F67" s="374">
        <v>12</v>
      </c>
      <c r="G67" s="375">
        <v>1.7</v>
      </c>
      <c r="H67" s="375">
        <f t="shared" ref="H67:H85" si="17">G67*(1-$G$6)</f>
        <v>1.7</v>
      </c>
      <c r="I67" s="376">
        <v>0</v>
      </c>
      <c r="J67" s="377">
        <f t="shared" ref="J67:J84" si="18">H67*I67</f>
        <v>0</v>
      </c>
    </row>
    <row r="68" spans="1:11" x14ac:dyDescent="0.25">
      <c r="A68" s="209"/>
      <c r="B68" s="39"/>
      <c r="C68" s="238">
        <v>3113244</v>
      </c>
      <c r="D68" s="292" t="s">
        <v>260</v>
      </c>
      <c r="E68" s="374" t="s">
        <v>45</v>
      </c>
      <c r="F68" s="374">
        <v>12</v>
      </c>
      <c r="G68" s="375">
        <v>2.5</v>
      </c>
      <c r="H68" s="375">
        <f t="shared" si="17"/>
        <v>2.5</v>
      </c>
      <c r="I68" s="376">
        <v>0</v>
      </c>
      <c r="J68" s="377">
        <f t="shared" si="18"/>
        <v>0</v>
      </c>
    </row>
    <row r="69" spans="1:11" x14ac:dyDescent="0.25">
      <c r="A69" s="209"/>
      <c r="B69" s="39"/>
      <c r="C69" s="238">
        <v>3113245</v>
      </c>
      <c r="D69" s="292" t="s">
        <v>260</v>
      </c>
      <c r="E69" s="374" t="s">
        <v>46</v>
      </c>
      <c r="F69" s="374">
        <v>12</v>
      </c>
      <c r="G69" s="375">
        <v>3</v>
      </c>
      <c r="H69" s="375">
        <f t="shared" si="17"/>
        <v>3</v>
      </c>
      <c r="I69" s="376">
        <v>0</v>
      </c>
      <c r="J69" s="377">
        <f t="shared" si="18"/>
        <v>0</v>
      </c>
    </row>
    <row r="70" spans="1:11" x14ac:dyDescent="0.25">
      <c r="A70" s="209"/>
      <c r="B70" s="39"/>
      <c r="C70" s="238">
        <v>3113262</v>
      </c>
      <c r="D70" s="292" t="s">
        <v>260</v>
      </c>
      <c r="E70" s="374" t="s">
        <v>63</v>
      </c>
      <c r="F70" s="374">
        <v>12</v>
      </c>
      <c r="G70" s="375">
        <v>3.5</v>
      </c>
      <c r="H70" s="375">
        <f t="shared" si="17"/>
        <v>3.5</v>
      </c>
      <c r="I70" s="376">
        <v>0</v>
      </c>
      <c r="J70" s="377">
        <f t="shared" si="18"/>
        <v>0</v>
      </c>
    </row>
    <row r="71" spans="1:11" x14ac:dyDescent="0.25">
      <c r="A71" s="209"/>
      <c r="B71" s="39"/>
      <c r="C71" s="238">
        <v>3113254</v>
      </c>
      <c r="D71" s="292" t="s">
        <v>260</v>
      </c>
      <c r="E71" s="382" t="s">
        <v>48</v>
      </c>
      <c r="F71" s="382">
        <v>6</v>
      </c>
      <c r="G71" s="383">
        <v>6.5</v>
      </c>
      <c r="H71" s="375">
        <f t="shared" si="17"/>
        <v>6.5</v>
      </c>
      <c r="I71" s="376">
        <v>0</v>
      </c>
      <c r="J71" s="377">
        <f t="shared" si="18"/>
        <v>0</v>
      </c>
    </row>
    <row r="72" spans="1:11" x14ac:dyDescent="0.25">
      <c r="A72" s="209"/>
      <c r="B72" s="39"/>
      <c r="C72" s="238">
        <v>3113261</v>
      </c>
      <c r="D72" s="292" t="s">
        <v>260</v>
      </c>
      <c r="E72" s="374" t="s">
        <v>26</v>
      </c>
      <c r="F72" s="374">
        <v>6</v>
      </c>
      <c r="G72" s="375">
        <v>11.5</v>
      </c>
      <c r="H72" s="375">
        <f t="shared" si="17"/>
        <v>11.5</v>
      </c>
      <c r="I72" s="376">
        <v>0</v>
      </c>
      <c r="J72" s="377">
        <f t="shared" si="18"/>
        <v>0</v>
      </c>
    </row>
    <row r="73" spans="1:11" x14ac:dyDescent="0.25">
      <c r="A73" s="209"/>
      <c r="B73" s="39"/>
      <c r="C73" s="238">
        <v>3113257</v>
      </c>
      <c r="D73" s="292" t="s">
        <v>260</v>
      </c>
      <c r="E73" s="374" t="s">
        <v>49</v>
      </c>
      <c r="F73" s="374">
        <v>3</v>
      </c>
      <c r="G73" s="375">
        <v>29</v>
      </c>
      <c r="H73" s="375">
        <f t="shared" si="17"/>
        <v>29</v>
      </c>
      <c r="I73" s="376">
        <v>0</v>
      </c>
      <c r="J73" s="377">
        <f t="shared" si="18"/>
        <v>0</v>
      </c>
    </row>
    <row r="74" spans="1:11" x14ac:dyDescent="0.25">
      <c r="A74" s="209"/>
      <c r="B74" s="39"/>
      <c r="C74" s="238">
        <v>3113247</v>
      </c>
      <c r="D74" s="292" t="s">
        <v>260</v>
      </c>
      <c r="E74" s="374" t="s">
        <v>47</v>
      </c>
      <c r="F74" s="374">
        <v>6</v>
      </c>
      <c r="G74" s="375">
        <v>10.5</v>
      </c>
      <c r="H74" s="375">
        <f t="shared" si="17"/>
        <v>10.5</v>
      </c>
      <c r="I74" s="376">
        <v>0</v>
      </c>
      <c r="J74" s="377">
        <f t="shared" si="18"/>
        <v>0</v>
      </c>
    </row>
    <row r="75" spans="1:11" x14ac:dyDescent="0.25">
      <c r="A75" s="209"/>
      <c r="B75" s="39"/>
      <c r="C75" s="238">
        <v>3113248</v>
      </c>
      <c r="D75" s="381" t="s">
        <v>237</v>
      </c>
      <c r="E75" s="374" t="s">
        <v>46</v>
      </c>
      <c r="F75" s="374">
        <v>12</v>
      </c>
      <c r="G75" s="375">
        <v>4</v>
      </c>
      <c r="H75" s="375">
        <f t="shared" si="17"/>
        <v>4</v>
      </c>
      <c r="I75" s="376">
        <v>0</v>
      </c>
      <c r="J75" s="377">
        <f t="shared" si="18"/>
        <v>0</v>
      </c>
    </row>
    <row r="76" spans="1:11" x14ac:dyDescent="0.25">
      <c r="A76" s="209"/>
      <c r="B76" s="39"/>
      <c r="C76" s="238">
        <v>3113249</v>
      </c>
      <c r="D76" s="381" t="s">
        <v>237</v>
      </c>
      <c r="E76" s="374" t="s">
        <v>48</v>
      </c>
      <c r="F76" s="374">
        <v>6</v>
      </c>
      <c r="G76" s="375">
        <v>7</v>
      </c>
      <c r="H76" s="375">
        <f t="shared" si="17"/>
        <v>7</v>
      </c>
      <c r="I76" s="376">
        <v>0</v>
      </c>
      <c r="J76" s="377">
        <f t="shared" si="18"/>
        <v>0</v>
      </c>
    </row>
    <row r="77" spans="1:11" x14ac:dyDescent="0.25">
      <c r="A77" s="209"/>
      <c r="B77" s="39"/>
      <c r="C77" s="238">
        <v>3113250</v>
      </c>
      <c r="D77" s="381" t="s">
        <v>238</v>
      </c>
      <c r="E77" s="374" t="s">
        <v>48</v>
      </c>
      <c r="F77" s="374">
        <v>6</v>
      </c>
      <c r="G77" s="375">
        <v>7</v>
      </c>
      <c r="H77" s="375">
        <f t="shared" si="17"/>
        <v>7</v>
      </c>
      <c r="I77" s="376">
        <v>0</v>
      </c>
      <c r="J77" s="377">
        <f t="shared" si="18"/>
        <v>0</v>
      </c>
    </row>
    <row r="78" spans="1:11" x14ac:dyDescent="0.25">
      <c r="A78" s="209"/>
      <c r="B78" s="39"/>
      <c r="C78" s="238">
        <v>3113251</v>
      </c>
      <c r="D78" s="381" t="s">
        <v>237</v>
      </c>
      <c r="E78" s="374" t="s">
        <v>49</v>
      </c>
      <c r="F78" s="374">
        <v>3</v>
      </c>
      <c r="G78" s="375">
        <v>29</v>
      </c>
      <c r="H78" s="375">
        <f t="shared" si="17"/>
        <v>29</v>
      </c>
      <c r="I78" s="376">
        <v>0</v>
      </c>
      <c r="J78" s="377">
        <f t="shared" si="18"/>
        <v>0</v>
      </c>
    </row>
    <row r="79" spans="1:11" x14ac:dyDescent="0.25">
      <c r="A79" s="209"/>
      <c r="B79" s="39"/>
      <c r="C79" s="238">
        <v>3113252</v>
      </c>
      <c r="D79" s="381" t="s">
        <v>238</v>
      </c>
      <c r="E79" s="374" t="s">
        <v>49</v>
      </c>
      <c r="F79" s="374">
        <v>3</v>
      </c>
      <c r="G79" s="375">
        <v>29</v>
      </c>
      <c r="H79" s="375">
        <f t="shared" si="17"/>
        <v>29</v>
      </c>
      <c r="I79" s="376">
        <v>0</v>
      </c>
      <c r="J79" s="377">
        <f t="shared" si="18"/>
        <v>0</v>
      </c>
    </row>
    <row r="80" spans="1:11" x14ac:dyDescent="0.25">
      <c r="A80" s="209"/>
      <c r="B80" s="39"/>
      <c r="C80" s="238">
        <v>3113253</v>
      </c>
      <c r="D80" s="381" t="s">
        <v>237</v>
      </c>
      <c r="E80" s="374" t="s">
        <v>50</v>
      </c>
      <c r="F80" s="384" t="s">
        <v>125</v>
      </c>
      <c r="G80" s="375">
        <v>120</v>
      </c>
      <c r="H80" s="375">
        <f t="shared" si="17"/>
        <v>120</v>
      </c>
      <c r="I80" s="376">
        <v>0</v>
      </c>
      <c r="J80" s="377">
        <f t="shared" si="18"/>
        <v>0</v>
      </c>
    </row>
    <row r="81" spans="1:11" x14ac:dyDescent="0.25">
      <c r="A81" s="209"/>
      <c r="B81" s="39"/>
      <c r="C81" s="238">
        <v>3113256</v>
      </c>
      <c r="D81" s="385" t="s">
        <v>194</v>
      </c>
      <c r="E81" s="374" t="s">
        <v>48</v>
      </c>
      <c r="F81" s="374">
        <v>6</v>
      </c>
      <c r="G81" s="375">
        <v>6.5</v>
      </c>
      <c r="H81" s="375">
        <f t="shared" si="17"/>
        <v>6.5</v>
      </c>
      <c r="I81" s="376">
        <v>0</v>
      </c>
      <c r="J81" s="377">
        <f t="shared" si="18"/>
        <v>0</v>
      </c>
    </row>
    <row r="82" spans="1:11" x14ac:dyDescent="0.25">
      <c r="A82" s="209"/>
      <c r="B82" s="39"/>
      <c r="C82" s="238">
        <v>3113258</v>
      </c>
      <c r="D82" s="385" t="s">
        <v>194</v>
      </c>
      <c r="E82" s="374" t="s">
        <v>49</v>
      </c>
      <c r="F82" s="374">
        <v>3</v>
      </c>
      <c r="G82" s="375">
        <v>29</v>
      </c>
      <c r="H82" s="375">
        <f t="shared" si="17"/>
        <v>29</v>
      </c>
      <c r="I82" s="376">
        <v>0</v>
      </c>
      <c r="J82" s="377">
        <f t="shared" si="18"/>
        <v>0</v>
      </c>
    </row>
    <row r="83" spans="1:11" x14ac:dyDescent="0.25">
      <c r="A83" s="209"/>
      <c r="B83" s="39"/>
      <c r="C83" s="238">
        <v>3113242</v>
      </c>
      <c r="D83" s="381" t="s">
        <v>195</v>
      </c>
      <c r="E83" s="374" t="s">
        <v>44</v>
      </c>
      <c r="F83" s="374">
        <v>12</v>
      </c>
      <c r="G83" s="375">
        <v>3</v>
      </c>
      <c r="H83" s="375">
        <f t="shared" si="17"/>
        <v>3</v>
      </c>
      <c r="I83" s="376">
        <v>0</v>
      </c>
      <c r="J83" s="377">
        <f t="shared" si="18"/>
        <v>0</v>
      </c>
    </row>
    <row r="84" spans="1:11" ht="15.75" thickBot="1" x14ac:dyDescent="0.3">
      <c r="A84" s="209"/>
      <c r="B84" s="227"/>
      <c r="C84" s="239">
        <v>3113241</v>
      </c>
      <c r="D84" s="381" t="s">
        <v>195</v>
      </c>
      <c r="E84" s="374" t="s">
        <v>46</v>
      </c>
      <c r="F84" s="374">
        <v>12</v>
      </c>
      <c r="G84" s="375">
        <v>4</v>
      </c>
      <c r="H84" s="375">
        <f t="shared" si="17"/>
        <v>4</v>
      </c>
      <c r="I84" s="376">
        <v>0</v>
      </c>
      <c r="J84" s="377">
        <f t="shared" si="18"/>
        <v>0</v>
      </c>
    </row>
    <row r="85" spans="1:11" x14ac:dyDescent="0.25">
      <c r="A85" s="209"/>
      <c r="B85" s="380"/>
      <c r="C85" s="238">
        <v>3113263</v>
      </c>
      <c r="D85" s="381" t="s">
        <v>234</v>
      </c>
      <c r="E85" s="374" t="s">
        <v>235</v>
      </c>
      <c r="F85" s="374">
        <v>12</v>
      </c>
      <c r="G85" s="375">
        <v>4</v>
      </c>
      <c r="H85" s="375">
        <f t="shared" si="17"/>
        <v>4</v>
      </c>
      <c r="I85" s="376">
        <v>0</v>
      </c>
      <c r="J85" s="377">
        <f t="shared" ref="J85" si="19">H85*I85</f>
        <v>0</v>
      </c>
    </row>
    <row r="86" spans="1:11" ht="15.75" x14ac:dyDescent="0.25">
      <c r="A86" s="312"/>
      <c r="B86" s="326"/>
      <c r="C86" s="326"/>
      <c r="D86" s="321" t="s">
        <v>110</v>
      </c>
      <c r="E86" s="327"/>
      <c r="F86" s="327"/>
      <c r="G86" s="327"/>
      <c r="H86" s="322"/>
      <c r="I86" s="322"/>
      <c r="J86" s="328"/>
      <c r="K86" s="312"/>
    </row>
    <row r="87" spans="1:11" x14ac:dyDescent="0.25">
      <c r="A87" s="209"/>
      <c r="B87" s="39"/>
      <c r="C87" s="222">
        <v>3112244</v>
      </c>
      <c r="D87" s="373" t="s">
        <v>198</v>
      </c>
      <c r="E87" s="374" t="s">
        <v>170</v>
      </c>
      <c r="F87" s="374">
        <v>6</v>
      </c>
      <c r="G87" s="375">
        <v>4.8</v>
      </c>
      <c r="H87" s="375">
        <f t="shared" ref="H87" si="20">G87*(1-$G$6)</f>
        <v>4.8</v>
      </c>
      <c r="I87" s="376">
        <v>0</v>
      </c>
      <c r="J87" s="377">
        <f t="shared" ref="J87" si="21">H87*I87</f>
        <v>0</v>
      </c>
    </row>
    <row r="88" spans="1:11" x14ac:dyDescent="0.25">
      <c r="A88" s="209"/>
      <c r="B88" s="39"/>
      <c r="C88" s="222">
        <v>3112237</v>
      </c>
      <c r="D88" s="373" t="s">
        <v>198</v>
      </c>
      <c r="E88" s="374" t="s">
        <v>168</v>
      </c>
      <c r="F88" s="374">
        <v>6</v>
      </c>
      <c r="G88" s="375">
        <v>8</v>
      </c>
      <c r="H88" s="375">
        <f t="shared" ref="H88:H95" si="22">G88*(1-$G$6)</f>
        <v>8</v>
      </c>
      <c r="I88" s="376">
        <v>0</v>
      </c>
      <c r="J88" s="377">
        <f t="shared" ref="J88:J94" si="23">H88*I88</f>
        <v>0</v>
      </c>
    </row>
    <row r="89" spans="1:11" x14ac:dyDescent="0.25">
      <c r="A89" s="209"/>
      <c r="B89" s="39"/>
      <c r="C89" s="222">
        <v>3112239</v>
      </c>
      <c r="D89" s="373" t="s">
        <v>199</v>
      </c>
      <c r="E89" s="374" t="s">
        <v>168</v>
      </c>
      <c r="F89" s="374">
        <v>6</v>
      </c>
      <c r="G89" s="375">
        <v>8</v>
      </c>
      <c r="H89" s="375">
        <f t="shared" si="22"/>
        <v>8</v>
      </c>
      <c r="I89" s="376">
        <v>0</v>
      </c>
      <c r="J89" s="377">
        <f t="shared" si="23"/>
        <v>0</v>
      </c>
    </row>
    <row r="90" spans="1:11" x14ac:dyDescent="0.25">
      <c r="A90" s="209"/>
      <c r="B90" s="39"/>
      <c r="C90" s="222">
        <v>3112238</v>
      </c>
      <c r="D90" s="373" t="s">
        <v>200</v>
      </c>
      <c r="E90" s="374" t="s">
        <v>168</v>
      </c>
      <c r="F90" s="374">
        <v>6</v>
      </c>
      <c r="G90" s="375">
        <v>8</v>
      </c>
      <c r="H90" s="375">
        <f t="shared" si="22"/>
        <v>8</v>
      </c>
      <c r="I90" s="376">
        <v>0</v>
      </c>
      <c r="J90" s="377">
        <f t="shared" si="23"/>
        <v>0</v>
      </c>
    </row>
    <row r="91" spans="1:11" x14ac:dyDescent="0.25">
      <c r="A91" s="209"/>
      <c r="B91" s="39"/>
      <c r="C91" s="222">
        <v>3112240</v>
      </c>
      <c r="D91" s="373" t="s">
        <v>199</v>
      </c>
      <c r="E91" s="374" t="s">
        <v>169</v>
      </c>
      <c r="F91" s="374">
        <v>3</v>
      </c>
      <c r="G91" s="375">
        <v>32.5</v>
      </c>
      <c r="H91" s="375">
        <f t="shared" si="22"/>
        <v>32.5</v>
      </c>
      <c r="I91" s="376">
        <v>0</v>
      </c>
      <c r="J91" s="377">
        <f t="shared" si="23"/>
        <v>0</v>
      </c>
    </row>
    <row r="92" spans="1:11" x14ac:dyDescent="0.25">
      <c r="A92" s="209"/>
      <c r="B92" s="39"/>
      <c r="C92" s="222">
        <v>3112242</v>
      </c>
      <c r="D92" s="373" t="s">
        <v>201</v>
      </c>
      <c r="E92" s="374" t="s">
        <v>169</v>
      </c>
      <c r="F92" s="374">
        <v>3</v>
      </c>
      <c r="G92" s="375">
        <v>32.5</v>
      </c>
      <c r="H92" s="375">
        <f t="shared" si="22"/>
        <v>32.5</v>
      </c>
      <c r="I92" s="376">
        <v>0</v>
      </c>
      <c r="J92" s="377">
        <f t="shared" si="23"/>
        <v>0</v>
      </c>
    </row>
    <row r="93" spans="1:11" x14ac:dyDescent="0.25">
      <c r="A93" s="209"/>
      <c r="B93" s="39"/>
      <c r="C93" s="389">
        <v>3112232</v>
      </c>
      <c r="D93" s="373" t="s">
        <v>202</v>
      </c>
      <c r="E93" s="374" t="s">
        <v>170</v>
      </c>
      <c r="F93" s="374">
        <v>6</v>
      </c>
      <c r="G93" s="375">
        <v>5.3</v>
      </c>
      <c r="H93" s="375">
        <f t="shared" si="22"/>
        <v>5.3</v>
      </c>
      <c r="I93" s="376">
        <v>0</v>
      </c>
      <c r="J93" s="377">
        <f t="shared" si="23"/>
        <v>0</v>
      </c>
    </row>
    <row r="94" spans="1:11" x14ac:dyDescent="0.25">
      <c r="A94" s="209"/>
      <c r="B94" s="387"/>
      <c r="C94" s="390">
        <v>3112228</v>
      </c>
      <c r="D94" s="373" t="s">
        <v>203</v>
      </c>
      <c r="E94" s="374" t="s">
        <v>168</v>
      </c>
      <c r="F94" s="374">
        <v>6</v>
      </c>
      <c r="G94" s="375">
        <v>8</v>
      </c>
      <c r="H94" s="375">
        <f t="shared" si="22"/>
        <v>8</v>
      </c>
      <c r="I94" s="376">
        <v>0</v>
      </c>
      <c r="J94" s="377">
        <f t="shared" si="23"/>
        <v>0</v>
      </c>
    </row>
    <row r="95" spans="1:11" ht="15.75" thickBot="1" x14ac:dyDescent="0.3">
      <c r="A95" s="209"/>
      <c r="B95" s="388"/>
      <c r="C95" s="390">
        <v>3112245</v>
      </c>
      <c r="D95" s="373" t="s">
        <v>202</v>
      </c>
      <c r="E95" s="374" t="s">
        <v>168</v>
      </c>
      <c r="F95" s="374">
        <v>6</v>
      </c>
      <c r="G95" s="375">
        <v>8</v>
      </c>
      <c r="H95" s="375">
        <f t="shared" si="22"/>
        <v>8</v>
      </c>
      <c r="I95" s="376">
        <v>0</v>
      </c>
      <c r="J95" s="377">
        <f t="shared" ref="J95" si="24">H95*I95</f>
        <v>0</v>
      </c>
    </row>
    <row r="96" spans="1:11" x14ac:dyDescent="0.25">
      <c r="A96" s="209"/>
      <c r="B96" s="216"/>
      <c r="C96" s="217">
        <v>3112230</v>
      </c>
      <c r="D96" s="373" t="s">
        <v>196</v>
      </c>
      <c r="E96" s="374" t="s">
        <v>167</v>
      </c>
      <c r="F96" s="374">
        <v>6</v>
      </c>
      <c r="G96" s="375">
        <v>8.5</v>
      </c>
      <c r="H96" s="375">
        <f t="shared" ref="H96:H99" si="25">G96*(1-$G$6)</f>
        <v>8.5</v>
      </c>
      <c r="I96" s="376">
        <v>0</v>
      </c>
      <c r="J96" s="377">
        <f t="shared" ref="J96:J98" si="26">H96*I96</f>
        <v>0</v>
      </c>
    </row>
    <row r="97" spans="1:12" x14ac:dyDescent="0.25">
      <c r="A97" s="209"/>
      <c r="B97" s="39"/>
      <c r="C97" s="222">
        <v>3112234</v>
      </c>
      <c r="D97" s="373" t="s">
        <v>197</v>
      </c>
      <c r="E97" s="374" t="s">
        <v>167</v>
      </c>
      <c r="F97" s="374">
        <v>6</v>
      </c>
      <c r="G97" s="375">
        <v>8.5</v>
      </c>
      <c r="H97" s="375">
        <f t="shared" si="25"/>
        <v>8.5</v>
      </c>
      <c r="I97" s="376">
        <v>0</v>
      </c>
      <c r="J97" s="377">
        <f t="shared" si="26"/>
        <v>0</v>
      </c>
    </row>
    <row r="98" spans="1:12" x14ac:dyDescent="0.25">
      <c r="A98" s="209"/>
      <c r="B98" s="380"/>
      <c r="C98" s="222">
        <v>3112247</v>
      </c>
      <c r="D98" s="381" t="s">
        <v>311</v>
      </c>
      <c r="E98" s="374" t="s">
        <v>312</v>
      </c>
      <c r="F98" s="374">
        <v>6</v>
      </c>
      <c r="G98" s="386">
        <f>7.9-(7.9*$G$8)</f>
        <v>7.9</v>
      </c>
      <c r="H98" s="375">
        <f t="shared" si="25"/>
        <v>7.9</v>
      </c>
      <c r="I98" s="376">
        <v>0</v>
      </c>
      <c r="J98" s="377">
        <f t="shared" si="26"/>
        <v>0</v>
      </c>
      <c r="L98" s="308" t="s">
        <v>307</v>
      </c>
    </row>
    <row r="99" spans="1:12" x14ac:dyDescent="0.25">
      <c r="A99" s="209"/>
      <c r="B99" s="380"/>
      <c r="C99" s="390">
        <v>3112248</v>
      </c>
      <c r="D99" s="381" t="s">
        <v>258</v>
      </c>
      <c r="E99" s="374" t="s">
        <v>233</v>
      </c>
      <c r="F99" s="374">
        <v>6</v>
      </c>
      <c r="G99" s="386">
        <f>11-(11*$G$8)</f>
        <v>11</v>
      </c>
      <c r="H99" s="375">
        <f t="shared" si="25"/>
        <v>11</v>
      </c>
      <c r="I99" s="376">
        <v>0</v>
      </c>
      <c r="J99" s="377">
        <f t="shared" ref="J99" si="27">H99*I99</f>
        <v>0</v>
      </c>
    </row>
    <row r="100" spans="1:12" ht="16.5" thickBot="1" x14ac:dyDescent="0.3">
      <c r="A100" s="312"/>
      <c r="B100" s="320"/>
      <c r="C100" s="321"/>
      <c r="D100" s="321" t="s">
        <v>8</v>
      </c>
      <c r="E100" s="322"/>
      <c r="F100" s="322"/>
      <c r="G100" s="322"/>
      <c r="H100" s="322"/>
      <c r="I100" s="322"/>
      <c r="J100" s="322"/>
      <c r="K100" s="312"/>
    </row>
    <row r="101" spans="1:12" ht="15.75" thickBot="1" x14ac:dyDescent="0.3">
      <c r="A101" s="209"/>
      <c r="B101" s="216"/>
      <c r="C101" s="217">
        <v>3111040</v>
      </c>
      <c r="D101" s="233" t="s">
        <v>257</v>
      </c>
      <c r="E101" s="218" t="s">
        <v>170</v>
      </c>
      <c r="F101" s="218">
        <v>6</v>
      </c>
      <c r="G101" s="219">
        <v>5</v>
      </c>
      <c r="H101" s="220">
        <f t="shared" ref="H101:H109" si="28">G101*(1-$G$6)</f>
        <v>5</v>
      </c>
      <c r="I101" s="317">
        <v>0</v>
      </c>
      <c r="J101" s="221">
        <f t="shared" ref="J101:J109" si="29">H101*I101</f>
        <v>0</v>
      </c>
    </row>
    <row r="102" spans="1:12" ht="15.75" thickBot="1" x14ac:dyDescent="0.3">
      <c r="A102" s="209"/>
      <c r="B102" s="39"/>
      <c r="C102" s="222">
        <v>3111036</v>
      </c>
      <c r="D102" s="233" t="s">
        <v>257</v>
      </c>
      <c r="E102" s="223" t="s">
        <v>171</v>
      </c>
      <c r="F102" s="223">
        <v>6</v>
      </c>
      <c r="G102" s="224">
        <v>11</v>
      </c>
      <c r="H102" s="225">
        <f t="shared" si="28"/>
        <v>11</v>
      </c>
      <c r="I102" s="318">
        <v>0</v>
      </c>
      <c r="J102" s="226">
        <f t="shared" si="29"/>
        <v>0</v>
      </c>
    </row>
    <row r="103" spans="1:12" ht="15.75" thickBot="1" x14ac:dyDescent="0.3">
      <c r="A103" s="209"/>
      <c r="B103" s="39"/>
      <c r="C103" s="222">
        <v>3111037</v>
      </c>
      <c r="D103" s="233" t="s">
        <v>257</v>
      </c>
      <c r="E103" s="223" t="s">
        <v>172</v>
      </c>
      <c r="F103" s="223">
        <v>3</v>
      </c>
      <c r="G103" s="224">
        <v>51</v>
      </c>
      <c r="H103" s="225">
        <f t="shared" si="28"/>
        <v>51</v>
      </c>
      <c r="I103" s="318">
        <v>0</v>
      </c>
      <c r="J103" s="226">
        <f t="shared" si="29"/>
        <v>0</v>
      </c>
    </row>
    <row r="104" spans="1:12" x14ac:dyDescent="0.25">
      <c r="A104" s="209"/>
      <c r="B104" s="39"/>
      <c r="C104" s="222">
        <v>3111038</v>
      </c>
      <c r="D104" s="233" t="s">
        <v>257</v>
      </c>
      <c r="E104" s="223" t="s">
        <v>23</v>
      </c>
      <c r="F104" s="235" t="s">
        <v>125</v>
      </c>
      <c r="G104" s="224">
        <v>189</v>
      </c>
      <c r="H104" s="225">
        <f t="shared" si="28"/>
        <v>189</v>
      </c>
      <c r="I104" s="318">
        <v>0</v>
      </c>
      <c r="J104" s="226">
        <f t="shared" si="29"/>
        <v>0</v>
      </c>
    </row>
    <row r="105" spans="1:12" x14ac:dyDescent="0.25">
      <c r="A105" s="209"/>
      <c r="B105" s="39"/>
      <c r="C105" s="505">
        <v>3111041</v>
      </c>
      <c r="D105" s="501" t="s">
        <v>204</v>
      </c>
      <c r="E105" s="374" t="s">
        <v>339</v>
      </c>
      <c r="F105" s="374"/>
      <c r="G105" s="386">
        <v>4.9000000000000004</v>
      </c>
      <c r="H105" s="225">
        <f t="shared" si="28"/>
        <v>4.9000000000000004</v>
      </c>
      <c r="I105" s="318">
        <v>0</v>
      </c>
      <c r="J105" s="226">
        <f t="shared" si="29"/>
        <v>0</v>
      </c>
    </row>
    <row r="106" spans="1:12" x14ac:dyDescent="0.25">
      <c r="A106" s="209"/>
      <c r="B106" s="39"/>
      <c r="C106" s="222">
        <v>3111030</v>
      </c>
      <c r="D106" s="234" t="s">
        <v>204</v>
      </c>
      <c r="E106" s="223" t="s">
        <v>171</v>
      </c>
      <c r="F106" s="223">
        <v>6</v>
      </c>
      <c r="G106" s="224">
        <v>9.6999999999999993</v>
      </c>
      <c r="H106" s="225">
        <f t="shared" si="28"/>
        <v>9.6999999999999993</v>
      </c>
      <c r="I106" s="318">
        <v>0</v>
      </c>
      <c r="J106" s="226">
        <f t="shared" si="29"/>
        <v>0</v>
      </c>
    </row>
    <row r="107" spans="1:12" x14ac:dyDescent="0.25">
      <c r="A107" s="209"/>
      <c r="B107" s="39"/>
      <c r="C107" s="222">
        <v>3111031</v>
      </c>
      <c r="D107" s="234" t="s">
        <v>259</v>
      </c>
      <c r="E107" s="223" t="s">
        <v>172</v>
      </c>
      <c r="F107" s="223"/>
      <c r="G107" s="224">
        <v>49</v>
      </c>
      <c r="H107" s="225">
        <f t="shared" si="28"/>
        <v>49</v>
      </c>
      <c r="I107" s="318">
        <v>0</v>
      </c>
      <c r="J107" s="226">
        <f t="shared" si="29"/>
        <v>0</v>
      </c>
    </row>
    <row r="108" spans="1:12" x14ac:dyDescent="0.25">
      <c r="A108" s="209"/>
      <c r="B108" s="39"/>
      <c r="C108" s="222">
        <v>3111033</v>
      </c>
      <c r="D108" s="234" t="s">
        <v>205</v>
      </c>
      <c r="E108" s="223" t="s">
        <v>170</v>
      </c>
      <c r="F108" s="223">
        <v>6</v>
      </c>
      <c r="G108" s="224">
        <v>6.4</v>
      </c>
      <c r="H108" s="225">
        <f t="shared" si="28"/>
        <v>6.4</v>
      </c>
      <c r="I108" s="318">
        <v>0</v>
      </c>
      <c r="J108" s="226">
        <f t="shared" si="29"/>
        <v>0</v>
      </c>
    </row>
    <row r="109" spans="1:12" ht="15.75" thickBot="1" x14ac:dyDescent="0.3">
      <c r="A109" s="209"/>
      <c r="B109" s="227"/>
      <c r="C109" s="228">
        <v>3111035</v>
      </c>
      <c r="D109" s="236" t="s">
        <v>205</v>
      </c>
      <c r="E109" s="229" t="s">
        <v>168</v>
      </c>
      <c r="F109" s="229">
        <v>6</v>
      </c>
      <c r="G109" s="230">
        <v>12.2</v>
      </c>
      <c r="H109" s="231">
        <f t="shared" si="28"/>
        <v>12.2</v>
      </c>
      <c r="I109" s="319">
        <v>0</v>
      </c>
      <c r="J109" s="232">
        <f t="shared" si="29"/>
        <v>0</v>
      </c>
    </row>
    <row r="110" spans="1:12" ht="16.5" thickBot="1" x14ac:dyDescent="0.3">
      <c r="A110" s="209"/>
      <c r="B110" s="323"/>
      <c r="C110" s="323"/>
      <c r="D110" s="323"/>
      <c r="E110" s="323"/>
      <c r="F110" s="323"/>
      <c r="G110" s="323"/>
      <c r="H110" s="323"/>
      <c r="I110" s="323"/>
      <c r="J110" s="323"/>
    </row>
    <row r="111" spans="1:12" ht="16.5" thickBot="1" x14ac:dyDescent="0.3">
      <c r="A111" s="312"/>
      <c r="B111" s="321" t="s">
        <v>121</v>
      </c>
      <c r="C111" s="321"/>
      <c r="D111" s="321" t="s">
        <v>128</v>
      </c>
      <c r="E111" s="322"/>
      <c r="F111" s="322"/>
      <c r="G111" s="322"/>
      <c r="H111" s="322"/>
      <c r="I111" s="322"/>
      <c r="J111" s="322"/>
      <c r="K111" s="312"/>
    </row>
    <row r="112" spans="1:12" x14ac:dyDescent="0.25">
      <c r="A112" s="209"/>
      <c r="B112" s="216"/>
      <c r="C112" s="237">
        <v>3216303</v>
      </c>
      <c r="D112" s="240" t="s">
        <v>1</v>
      </c>
      <c r="E112" s="241" t="s">
        <v>132</v>
      </c>
      <c r="F112" s="241">
        <v>36</v>
      </c>
      <c r="G112" s="242">
        <v>10.84</v>
      </c>
      <c r="H112" s="220">
        <f t="shared" ref="H112:H139" si="30">G112*(1-$G$6)</f>
        <v>10.84</v>
      </c>
      <c r="I112" s="317">
        <v>0</v>
      </c>
      <c r="J112" s="221">
        <f t="shared" ref="J112:J121" si="31">H112*I112</f>
        <v>0</v>
      </c>
    </row>
    <row r="113" spans="1:10" x14ac:dyDescent="0.25">
      <c r="A113" s="209"/>
      <c r="B113" s="39"/>
      <c r="C113" s="238">
        <v>3216301</v>
      </c>
      <c r="D113" s="243" t="s">
        <v>313</v>
      </c>
      <c r="E113" s="244" t="s">
        <v>219</v>
      </c>
      <c r="F113" s="244">
        <v>1000</v>
      </c>
      <c r="G113" s="245">
        <v>0.12</v>
      </c>
      <c r="H113" s="225">
        <f t="shared" si="30"/>
        <v>0.12</v>
      </c>
      <c r="I113" s="318">
        <v>0</v>
      </c>
      <c r="J113" s="226">
        <f t="shared" si="31"/>
        <v>0</v>
      </c>
    </row>
    <row r="114" spans="1:10" x14ac:dyDescent="0.25">
      <c r="A114" s="209"/>
      <c r="B114" s="39"/>
      <c r="C114" s="238">
        <v>3216326</v>
      </c>
      <c r="D114" s="243" t="s">
        <v>2</v>
      </c>
      <c r="E114" s="244" t="s">
        <v>133</v>
      </c>
      <c r="F114" s="244">
        <v>12</v>
      </c>
      <c r="G114" s="245">
        <v>5.3</v>
      </c>
      <c r="H114" s="225">
        <f t="shared" si="30"/>
        <v>5.3</v>
      </c>
      <c r="I114" s="318">
        <v>0</v>
      </c>
      <c r="J114" s="226">
        <f t="shared" si="31"/>
        <v>0</v>
      </c>
    </row>
    <row r="115" spans="1:10" x14ac:dyDescent="0.25">
      <c r="A115" s="209"/>
      <c r="B115" s="39"/>
      <c r="C115" s="238">
        <v>3216327</v>
      </c>
      <c r="D115" s="490" t="s">
        <v>3</v>
      </c>
      <c r="E115" s="487" t="s">
        <v>134</v>
      </c>
      <c r="F115" s="487">
        <v>4</v>
      </c>
      <c r="G115" s="488">
        <v>15.73</v>
      </c>
      <c r="H115" s="225">
        <f t="shared" si="30"/>
        <v>15.73</v>
      </c>
      <c r="I115" s="318">
        <v>0</v>
      </c>
      <c r="J115" s="226">
        <f t="shared" si="31"/>
        <v>0</v>
      </c>
    </row>
    <row r="116" spans="1:10" x14ac:dyDescent="0.25">
      <c r="A116" s="209"/>
      <c r="B116" s="380"/>
      <c r="C116" s="238">
        <v>3216329</v>
      </c>
      <c r="D116" s="373" t="s">
        <v>302</v>
      </c>
      <c r="E116" s="382" t="s">
        <v>310</v>
      </c>
      <c r="F116" s="382">
        <v>100</v>
      </c>
      <c r="G116" s="494">
        <v>0.84</v>
      </c>
      <c r="H116" s="225">
        <f t="shared" si="30"/>
        <v>0.84</v>
      </c>
      <c r="I116" s="318">
        <v>0</v>
      </c>
      <c r="J116" s="226">
        <f t="shared" ref="J116" si="32">H116*I116</f>
        <v>0</v>
      </c>
    </row>
    <row r="117" spans="1:10" x14ac:dyDescent="0.25">
      <c r="A117" s="209"/>
      <c r="B117" s="39"/>
      <c r="C117" s="238" t="s">
        <v>52</v>
      </c>
      <c r="D117" s="491" t="s">
        <v>53</v>
      </c>
      <c r="E117" s="492" t="s">
        <v>219</v>
      </c>
      <c r="F117" s="492">
        <v>48</v>
      </c>
      <c r="G117" s="493">
        <v>0.78</v>
      </c>
      <c r="H117" s="225">
        <f t="shared" si="30"/>
        <v>0.78</v>
      </c>
      <c r="I117" s="318">
        <v>0</v>
      </c>
      <c r="J117" s="226">
        <f t="shared" si="31"/>
        <v>0</v>
      </c>
    </row>
    <row r="118" spans="1:10" x14ac:dyDescent="0.25">
      <c r="A118" s="209"/>
      <c r="B118" s="39"/>
      <c r="C118" s="238" t="s">
        <v>58</v>
      </c>
      <c r="D118" s="243" t="s">
        <v>54</v>
      </c>
      <c r="E118" s="244" t="s">
        <v>219</v>
      </c>
      <c r="F118" s="244">
        <v>36</v>
      </c>
      <c r="G118" s="245">
        <v>0.99</v>
      </c>
      <c r="H118" s="225">
        <f t="shared" si="30"/>
        <v>0.99</v>
      </c>
      <c r="I118" s="318">
        <v>0</v>
      </c>
      <c r="J118" s="226">
        <f t="shared" si="31"/>
        <v>0</v>
      </c>
    </row>
    <row r="119" spans="1:10" x14ac:dyDescent="0.25">
      <c r="A119" s="209"/>
      <c r="B119" s="39"/>
      <c r="C119" s="238" t="s">
        <v>59</v>
      </c>
      <c r="D119" s="243" t="s">
        <v>55</v>
      </c>
      <c r="E119" s="244" t="s">
        <v>219</v>
      </c>
      <c r="F119" s="244">
        <v>32</v>
      </c>
      <c r="G119" s="245">
        <v>1.24</v>
      </c>
      <c r="H119" s="225">
        <f t="shared" si="30"/>
        <v>1.24</v>
      </c>
      <c r="I119" s="318">
        <v>0</v>
      </c>
      <c r="J119" s="226">
        <f t="shared" si="31"/>
        <v>0</v>
      </c>
    </row>
    <row r="120" spans="1:10" x14ac:dyDescent="0.25">
      <c r="A120" s="209"/>
      <c r="B120" s="39"/>
      <c r="C120" s="238" t="s">
        <v>60</v>
      </c>
      <c r="D120" s="243" t="s">
        <v>56</v>
      </c>
      <c r="E120" s="244" t="s">
        <v>219</v>
      </c>
      <c r="F120" s="244">
        <v>24</v>
      </c>
      <c r="G120" s="245">
        <v>1.57</v>
      </c>
      <c r="H120" s="225">
        <f t="shared" si="30"/>
        <v>1.57</v>
      </c>
      <c r="I120" s="318">
        <v>0</v>
      </c>
      <c r="J120" s="226">
        <f t="shared" si="31"/>
        <v>0</v>
      </c>
    </row>
    <row r="121" spans="1:10" ht="15.75" thickBot="1" x14ac:dyDescent="0.3">
      <c r="A121" s="209"/>
      <c r="B121" s="227"/>
      <c r="C121" s="239" t="s">
        <v>61</v>
      </c>
      <c r="D121" s="490" t="s">
        <v>57</v>
      </c>
      <c r="E121" s="247" t="s">
        <v>219</v>
      </c>
      <c r="F121" s="487">
        <v>24</v>
      </c>
      <c r="G121" s="488">
        <v>2.0699999999999998</v>
      </c>
      <c r="H121" s="231">
        <f t="shared" si="30"/>
        <v>2.0699999999999998</v>
      </c>
      <c r="I121" s="319">
        <v>0</v>
      </c>
      <c r="J121" s="232">
        <f t="shared" si="31"/>
        <v>0</v>
      </c>
    </row>
    <row r="122" spans="1:10" ht="15.75" thickBot="1" x14ac:dyDescent="0.3">
      <c r="A122" s="209"/>
      <c r="B122" s="380"/>
      <c r="C122" s="238">
        <v>3216216</v>
      </c>
      <c r="D122" s="381" t="s">
        <v>320</v>
      </c>
      <c r="E122" s="489" t="s">
        <v>219</v>
      </c>
      <c r="F122" s="382">
        <v>10</v>
      </c>
      <c r="G122" s="494">
        <v>1.1599999999999999</v>
      </c>
      <c r="H122" s="231">
        <f t="shared" si="30"/>
        <v>1.1599999999999999</v>
      </c>
      <c r="I122" s="319">
        <v>0</v>
      </c>
      <c r="J122" s="232">
        <f t="shared" ref="J122:J140" si="33">H122*I122</f>
        <v>0</v>
      </c>
    </row>
    <row r="123" spans="1:10" ht="15.75" thickBot="1" x14ac:dyDescent="0.3">
      <c r="A123" s="209"/>
      <c r="B123" s="380"/>
      <c r="C123" s="238">
        <v>3216215</v>
      </c>
      <c r="D123" s="381" t="s">
        <v>319</v>
      </c>
      <c r="E123" s="489" t="s">
        <v>219</v>
      </c>
      <c r="F123" s="382">
        <v>10</v>
      </c>
      <c r="G123" s="494">
        <v>1.99</v>
      </c>
      <c r="H123" s="231">
        <f t="shared" si="30"/>
        <v>1.99</v>
      </c>
      <c r="I123" s="319">
        <v>0</v>
      </c>
      <c r="J123" s="232">
        <f t="shared" si="33"/>
        <v>0</v>
      </c>
    </row>
    <row r="124" spans="1:10" ht="15.75" thickBot="1" x14ac:dyDescent="0.3">
      <c r="A124" s="209"/>
      <c r="B124" s="380"/>
      <c r="C124" s="238">
        <v>3216214</v>
      </c>
      <c r="D124" s="381" t="s">
        <v>318</v>
      </c>
      <c r="E124" s="489" t="s">
        <v>219</v>
      </c>
      <c r="F124" s="382">
        <v>10</v>
      </c>
      <c r="G124" s="494">
        <v>2.0299999999999998</v>
      </c>
      <c r="H124" s="231">
        <f t="shared" si="30"/>
        <v>2.0299999999999998</v>
      </c>
      <c r="I124" s="319">
        <v>0</v>
      </c>
      <c r="J124" s="232">
        <f t="shared" si="33"/>
        <v>0</v>
      </c>
    </row>
    <row r="125" spans="1:10" ht="15.75" thickBot="1" x14ac:dyDescent="0.3">
      <c r="A125" s="209"/>
      <c r="B125" s="380"/>
      <c r="C125" s="238">
        <v>3216213</v>
      </c>
      <c r="D125" s="381" t="s">
        <v>316</v>
      </c>
      <c r="E125" s="489" t="s">
        <v>219</v>
      </c>
      <c r="F125" s="382">
        <v>10</v>
      </c>
      <c r="G125" s="494">
        <v>2.21</v>
      </c>
      <c r="H125" s="231">
        <f t="shared" si="30"/>
        <v>2.21</v>
      </c>
      <c r="I125" s="319">
        <v>0</v>
      </c>
      <c r="J125" s="232">
        <f t="shared" si="33"/>
        <v>0</v>
      </c>
    </row>
    <row r="126" spans="1:10" ht="15.75" thickBot="1" x14ac:dyDescent="0.3">
      <c r="A126" s="209"/>
      <c r="B126" s="380"/>
      <c r="C126" s="238">
        <v>3216212</v>
      </c>
      <c r="D126" s="381" t="s">
        <v>317</v>
      </c>
      <c r="E126" s="489" t="s">
        <v>219</v>
      </c>
      <c r="F126" s="382">
        <v>10</v>
      </c>
      <c r="G126" s="494">
        <v>2.82</v>
      </c>
      <c r="H126" s="231">
        <f t="shared" si="30"/>
        <v>2.82</v>
      </c>
      <c r="I126" s="319">
        <v>0</v>
      </c>
      <c r="J126" s="232">
        <f t="shared" si="33"/>
        <v>0</v>
      </c>
    </row>
    <row r="127" spans="1:10" ht="15.75" thickBot="1" x14ac:dyDescent="0.3">
      <c r="A127" s="209"/>
      <c r="B127" s="380"/>
      <c r="C127" s="238">
        <v>3216211</v>
      </c>
      <c r="D127" s="381" t="s">
        <v>321</v>
      </c>
      <c r="E127" s="489" t="s">
        <v>219</v>
      </c>
      <c r="F127" s="382">
        <v>10</v>
      </c>
      <c r="G127" s="494">
        <v>3.91</v>
      </c>
      <c r="H127" s="231">
        <f t="shared" si="30"/>
        <v>3.91</v>
      </c>
      <c r="I127" s="319">
        <v>0</v>
      </c>
      <c r="J127" s="232">
        <f t="shared" si="33"/>
        <v>0</v>
      </c>
    </row>
    <row r="128" spans="1:10" ht="15.75" thickBot="1" x14ac:dyDescent="0.3">
      <c r="A128" s="209"/>
      <c r="B128" s="380"/>
      <c r="C128" s="238">
        <v>3216341</v>
      </c>
      <c r="D128" s="381" t="s">
        <v>326</v>
      </c>
      <c r="E128" s="489" t="s">
        <v>219</v>
      </c>
      <c r="F128" s="382">
        <v>1</v>
      </c>
      <c r="G128" s="494">
        <v>6.48</v>
      </c>
      <c r="H128" s="231">
        <f t="shared" si="30"/>
        <v>6.48</v>
      </c>
      <c r="I128" s="319">
        <v>0</v>
      </c>
      <c r="J128" s="232">
        <f t="shared" si="33"/>
        <v>0</v>
      </c>
    </row>
    <row r="129" spans="1:13" ht="15.75" thickBot="1" x14ac:dyDescent="0.3">
      <c r="A129" s="209"/>
      <c r="B129" s="380"/>
      <c r="C129" s="238">
        <v>3216342</v>
      </c>
      <c r="D129" s="381" t="s">
        <v>327</v>
      </c>
      <c r="E129" s="489" t="s">
        <v>219</v>
      </c>
      <c r="F129" s="382">
        <v>1</v>
      </c>
      <c r="G129" s="494">
        <v>6.48</v>
      </c>
      <c r="H129" s="231">
        <f t="shared" si="30"/>
        <v>6.48</v>
      </c>
      <c r="I129" s="319">
        <v>0</v>
      </c>
      <c r="J129" s="232">
        <f t="shared" si="33"/>
        <v>0</v>
      </c>
    </row>
    <row r="130" spans="1:13" ht="15.75" thickBot="1" x14ac:dyDescent="0.3">
      <c r="A130" s="209"/>
      <c r="B130" s="380"/>
      <c r="C130" s="238">
        <v>3216343</v>
      </c>
      <c r="D130" s="381" t="s">
        <v>328</v>
      </c>
      <c r="E130" s="489" t="s">
        <v>219</v>
      </c>
      <c r="F130" s="382">
        <v>1</v>
      </c>
      <c r="G130" s="494">
        <v>6.48</v>
      </c>
      <c r="H130" s="231">
        <f t="shared" si="30"/>
        <v>6.48</v>
      </c>
      <c r="I130" s="319">
        <v>0</v>
      </c>
      <c r="J130" s="232">
        <f t="shared" si="33"/>
        <v>0</v>
      </c>
    </row>
    <row r="131" spans="1:13" ht="15.75" thickBot="1" x14ac:dyDescent="0.3">
      <c r="A131" s="209"/>
      <c r="B131" s="380"/>
      <c r="C131" s="238">
        <v>3216344</v>
      </c>
      <c r="D131" s="381" t="s">
        <v>329</v>
      </c>
      <c r="E131" s="489" t="s">
        <v>219</v>
      </c>
      <c r="F131" s="382">
        <v>1</v>
      </c>
      <c r="G131" s="494">
        <v>6.48</v>
      </c>
      <c r="H131" s="231">
        <f t="shared" si="30"/>
        <v>6.48</v>
      </c>
      <c r="I131" s="319">
        <v>0</v>
      </c>
      <c r="J131" s="232">
        <f t="shared" si="33"/>
        <v>0</v>
      </c>
    </row>
    <row r="132" spans="1:13" ht="15.75" thickBot="1" x14ac:dyDescent="0.3">
      <c r="A132" s="209"/>
      <c r="B132" s="380"/>
      <c r="C132" s="238">
        <v>3216345</v>
      </c>
      <c r="D132" s="381" t="s">
        <v>334</v>
      </c>
      <c r="E132" s="489" t="s">
        <v>219</v>
      </c>
      <c r="F132" s="382">
        <v>1</v>
      </c>
      <c r="G132" s="494">
        <v>7.04</v>
      </c>
      <c r="H132" s="231">
        <f t="shared" si="30"/>
        <v>7.04</v>
      </c>
      <c r="I132" s="319">
        <v>0</v>
      </c>
      <c r="J132" s="232">
        <f>H132*I132</f>
        <v>0</v>
      </c>
    </row>
    <row r="133" spans="1:13" ht="15.75" thickBot="1" x14ac:dyDescent="0.3">
      <c r="A133" s="209"/>
      <c r="B133" s="380"/>
      <c r="C133" s="238">
        <v>3216346</v>
      </c>
      <c r="D133" s="381" t="s">
        <v>335</v>
      </c>
      <c r="E133" s="489" t="s">
        <v>219</v>
      </c>
      <c r="F133" s="382">
        <v>1</v>
      </c>
      <c r="G133" s="494">
        <v>7.04</v>
      </c>
      <c r="H133" s="231">
        <f t="shared" si="30"/>
        <v>7.04</v>
      </c>
      <c r="I133" s="319">
        <v>0</v>
      </c>
      <c r="J133" s="232">
        <f>H133*I133</f>
        <v>0</v>
      </c>
    </row>
    <row r="134" spans="1:13" ht="15.75" thickBot="1" x14ac:dyDescent="0.3">
      <c r="A134" s="209"/>
      <c r="B134" s="380"/>
      <c r="C134" s="238">
        <v>3216347</v>
      </c>
      <c r="D134" s="381" t="s">
        <v>336</v>
      </c>
      <c r="E134" s="489" t="s">
        <v>219</v>
      </c>
      <c r="F134" s="382">
        <v>1</v>
      </c>
      <c r="G134" s="494">
        <v>7.04</v>
      </c>
      <c r="H134" s="231">
        <f t="shared" si="30"/>
        <v>7.04</v>
      </c>
      <c r="I134" s="319">
        <v>0</v>
      </c>
      <c r="J134" s="232">
        <f>H134*I134</f>
        <v>0</v>
      </c>
    </row>
    <row r="135" spans="1:13" ht="15.75" thickBot="1" x14ac:dyDescent="0.3">
      <c r="A135" s="209"/>
      <c r="B135" s="380"/>
      <c r="C135" s="238">
        <v>3216348</v>
      </c>
      <c r="D135" s="381" t="s">
        <v>330</v>
      </c>
      <c r="E135" s="489" t="s">
        <v>219</v>
      </c>
      <c r="F135" s="382">
        <v>1</v>
      </c>
      <c r="G135" s="494">
        <v>4.34</v>
      </c>
      <c r="H135" s="231">
        <f t="shared" si="30"/>
        <v>4.34</v>
      </c>
      <c r="I135" s="319">
        <v>0</v>
      </c>
      <c r="J135" s="232">
        <f t="shared" si="33"/>
        <v>0</v>
      </c>
    </row>
    <row r="136" spans="1:13" ht="15.75" thickBot="1" x14ac:dyDescent="0.3">
      <c r="A136" s="209"/>
      <c r="B136" s="380"/>
      <c r="C136" s="238">
        <v>3216349</v>
      </c>
      <c r="D136" s="381" t="s">
        <v>331</v>
      </c>
      <c r="E136" s="489" t="s">
        <v>219</v>
      </c>
      <c r="F136" s="382">
        <v>1</v>
      </c>
      <c r="G136" s="494">
        <v>4.34</v>
      </c>
      <c r="H136" s="231">
        <f t="shared" si="30"/>
        <v>4.34</v>
      </c>
      <c r="I136" s="319">
        <v>0</v>
      </c>
      <c r="J136" s="232">
        <f t="shared" si="33"/>
        <v>0</v>
      </c>
    </row>
    <row r="137" spans="1:13" ht="15.75" thickBot="1" x14ac:dyDescent="0.3">
      <c r="A137" s="209"/>
      <c r="B137" s="380"/>
      <c r="C137" s="238">
        <v>3216350</v>
      </c>
      <c r="D137" s="381" t="s">
        <v>332</v>
      </c>
      <c r="E137" s="489" t="s">
        <v>219</v>
      </c>
      <c r="F137" s="382">
        <v>1</v>
      </c>
      <c r="G137" s="494">
        <v>4.34</v>
      </c>
      <c r="H137" s="231">
        <f t="shared" si="30"/>
        <v>4.34</v>
      </c>
      <c r="I137" s="319">
        <v>0</v>
      </c>
      <c r="J137" s="232">
        <f t="shared" si="33"/>
        <v>0</v>
      </c>
      <c r="M137" s="308" t="s">
        <v>307</v>
      </c>
    </row>
    <row r="138" spans="1:13" ht="15.75" thickBot="1" x14ac:dyDescent="0.3">
      <c r="A138" s="209"/>
      <c r="B138" s="380"/>
      <c r="C138" s="238">
        <v>3216351</v>
      </c>
      <c r="D138" s="381" t="s">
        <v>333</v>
      </c>
      <c r="E138" s="489" t="s">
        <v>219</v>
      </c>
      <c r="F138" s="382">
        <v>1</v>
      </c>
      <c r="G138" s="494">
        <v>4.34</v>
      </c>
      <c r="H138" s="231">
        <f t="shared" si="30"/>
        <v>4.34</v>
      </c>
      <c r="I138" s="319">
        <v>0</v>
      </c>
      <c r="J138" s="232">
        <f t="shared" si="33"/>
        <v>0</v>
      </c>
    </row>
    <row r="139" spans="1:13" ht="15.75" thickBot="1" x14ac:dyDescent="0.3">
      <c r="A139" s="209"/>
      <c r="B139" s="380"/>
      <c r="C139" s="238">
        <v>3216319</v>
      </c>
      <c r="D139" s="381" t="s">
        <v>308</v>
      </c>
      <c r="E139" s="489" t="s">
        <v>219</v>
      </c>
      <c r="F139" s="382">
        <v>50</v>
      </c>
      <c r="G139" s="494">
        <v>0.63</v>
      </c>
      <c r="H139" s="231">
        <f t="shared" si="30"/>
        <v>0.63</v>
      </c>
      <c r="I139" s="319">
        <v>0</v>
      </c>
      <c r="J139" s="232">
        <f t="shared" si="33"/>
        <v>0</v>
      </c>
    </row>
    <row r="140" spans="1:13" ht="15.75" thickBot="1" x14ac:dyDescent="0.3">
      <c r="A140" s="209"/>
      <c r="B140" s="380"/>
      <c r="C140" s="238">
        <v>3216340</v>
      </c>
      <c r="D140" s="381" t="s">
        <v>309</v>
      </c>
      <c r="E140" s="489" t="s">
        <v>219</v>
      </c>
      <c r="F140" s="382">
        <v>35</v>
      </c>
      <c r="G140" s="494">
        <v>1.18</v>
      </c>
      <c r="H140" s="231">
        <f t="shared" ref="H140" si="34">G140*(1-$G$6)</f>
        <v>1.18</v>
      </c>
      <c r="I140" s="319">
        <v>0</v>
      </c>
      <c r="J140" s="232">
        <f t="shared" si="33"/>
        <v>0</v>
      </c>
    </row>
    <row r="141" spans="1:13" x14ac:dyDescent="0.25">
      <c r="B141" s="329"/>
      <c r="C141" s="330"/>
      <c r="D141" s="331"/>
      <c r="E141" s="332"/>
      <c r="F141" s="332"/>
      <c r="G141" s="332"/>
      <c r="H141" s="332"/>
      <c r="I141" s="332"/>
      <c r="J141" s="332"/>
    </row>
    <row r="142" spans="1:13" x14ac:dyDescent="0.25">
      <c r="B142" s="329"/>
      <c r="C142" s="330"/>
      <c r="D142" s="331"/>
      <c r="E142" s="332"/>
      <c r="F142" s="332"/>
      <c r="G142" s="332"/>
      <c r="H142" s="332"/>
      <c r="I142" s="332"/>
      <c r="J142" s="332"/>
    </row>
    <row r="143" spans="1:13" x14ac:dyDescent="0.25">
      <c r="B143" s="329"/>
      <c r="C143" s="330"/>
      <c r="D143" s="331"/>
      <c r="E143" s="332"/>
      <c r="F143" s="332"/>
      <c r="G143" s="332"/>
      <c r="H143" s="332"/>
      <c r="I143" s="332"/>
      <c r="J143" s="332"/>
    </row>
    <row r="144" spans="1:13" x14ac:dyDescent="0.25">
      <c r="B144" s="329"/>
      <c r="C144" s="330"/>
      <c r="D144" s="331"/>
      <c r="E144" s="332"/>
      <c r="F144" s="332"/>
      <c r="G144" s="332"/>
      <c r="H144" s="332"/>
      <c r="I144" s="332"/>
      <c r="J144" s="332"/>
    </row>
    <row r="145" spans="2:10" x14ac:dyDescent="0.25">
      <c r="B145" s="329"/>
      <c r="C145" s="330"/>
      <c r="D145" s="331"/>
      <c r="E145" s="332"/>
      <c r="F145" s="332"/>
      <c r="G145" s="332"/>
      <c r="H145" s="332"/>
      <c r="I145" s="332"/>
      <c r="J145" s="332"/>
    </row>
    <row r="146" spans="2:10" x14ac:dyDescent="0.25">
      <c r="B146" s="329"/>
      <c r="C146" s="330"/>
      <c r="D146" s="331"/>
      <c r="E146" s="332"/>
      <c r="F146" s="332"/>
      <c r="G146" s="332"/>
      <c r="H146" s="332"/>
      <c r="I146" s="332"/>
      <c r="J146" s="332"/>
    </row>
    <row r="147" spans="2:10" x14ac:dyDescent="0.25">
      <c r="B147" s="329"/>
      <c r="C147" s="330"/>
      <c r="D147" s="331"/>
      <c r="E147" s="332"/>
      <c r="F147" s="332"/>
      <c r="G147" s="332"/>
      <c r="H147" s="332"/>
      <c r="I147" s="332"/>
      <c r="J147" s="332"/>
    </row>
    <row r="148" spans="2:10" x14ac:dyDescent="0.25">
      <c r="B148" s="329"/>
      <c r="C148" s="330"/>
      <c r="D148" s="331"/>
      <c r="E148" s="332"/>
      <c r="F148" s="332"/>
      <c r="G148" s="332"/>
      <c r="H148" s="332"/>
      <c r="I148" s="332"/>
      <c r="J148" s="332"/>
    </row>
    <row r="149" spans="2:10" x14ac:dyDescent="0.25">
      <c r="B149" s="329"/>
      <c r="C149" s="330"/>
      <c r="D149" s="331"/>
      <c r="E149" s="332"/>
      <c r="F149" s="332"/>
      <c r="G149" s="332"/>
      <c r="H149" s="332"/>
      <c r="I149" s="332"/>
      <c r="J149" s="332"/>
    </row>
    <row r="150" spans="2:10" x14ac:dyDescent="0.25">
      <c r="B150" s="329"/>
      <c r="C150" s="330"/>
      <c r="D150" s="331"/>
      <c r="E150" s="332"/>
      <c r="F150" s="332"/>
      <c r="G150" s="332"/>
      <c r="H150" s="332"/>
      <c r="I150" s="332"/>
      <c r="J150" s="332"/>
    </row>
    <row r="151" spans="2:10" x14ac:dyDescent="0.25">
      <c r="B151" s="329"/>
      <c r="C151" s="330"/>
      <c r="D151" s="331"/>
      <c r="E151" s="332"/>
      <c r="F151" s="332"/>
      <c r="G151" s="332"/>
      <c r="H151" s="332"/>
      <c r="I151" s="332"/>
      <c r="J151" s="332"/>
    </row>
    <row r="152" spans="2:10" x14ac:dyDescent="0.25">
      <c r="B152" s="329"/>
      <c r="C152" s="330"/>
      <c r="D152" s="331"/>
      <c r="E152" s="332"/>
      <c r="F152" s="332"/>
      <c r="G152" s="332"/>
      <c r="H152" s="332"/>
      <c r="I152" s="332"/>
      <c r="J152" s="332"/>
    </row>
    <row r="153" spans="2:10" x14ac:dyDescent="0.25">
      <c r="B153" s="329"/>
      <c r="C153" s="330"/>
      <c r="D153" s="331"/>
      <c r="E153" s="332"/>
      <c r="F153" s="332"/>
      <c r="G153" s="332"/>
      <c r="H153" s="332"/>
      <c r="I153" s="332"/>
      <c r="J153" s="332"/>
    </row>
    <row r="154" spans="2:10" x14ac:dyDescent="0.25">
      <c r="B154" s="329"/>
      <c r="C154" s="330"/>
      <c r="D154" s="331"/>
      <c r="E154" s="332"/>
      <c r="F154" s="332"/>
      <c r="G154" s="332"/>
      <c r="H154" s="332"/>
      <c r="I154" s="332"/>
      <c r="J154" s="332"/>
    </row>
    <row r="155" spans="2:10" x14ac:dyDescent="0.25">
      <c r="B155" s="329"/>
      <c r="C155" s="330"/>
      <c r="D155" s="331"/>
      <c r="E155" s="332"/>
      <c r="F155" s="332"/>
      <c r="G155" s="332"/>
      <c r="H155" s="332"/>
      <c r="I155" s="332"/>
      <c r="J155" s="332"/>
    </row>
    <row r="156" spans="2:10" x14ac:dyDescent="0.25">
      <c r="B156" s="329"/>
      <c r="C156" s="330"/>
      <c r="D156" s="331"/>
      <c r="E156" s="332"/>
      <c r="F156" s="332"/>
      <c r="G156" s="332"/>
      <c r="H156" s="332"/>
      <c r="I156" s="332"/>
      <c r="J156" s="332"/>
    </row>
    <row r="157" spans="2:10" x14ac:dyDescent="0.25">
      <c r="B157" s="329"/>
      <c r="C157" s="330"/>
      <c r="D157" s="331"/>
      <c r="E157" s="332"/>
      <c r="F157" s="332"/>
      <c r="G157" s="332"/>
      <c r="H157" s="332"/>
      <c r="I157" s="332"/>
      <c r="J157" s="332"/>
    </row>
    <row r="158" spans="2:10" x14ac:dyDescent="0.25">
      <c r="B158" s="329"/>
      <c r="C158" s="330"/>
      <c r="D158" s="331"/>
      <c r="E158" s="332"/>
      <c r="F158" s="332"/>
      <c r="G158" s="332"/>
      <c r="H158" s="332"/>
      <c r="I158" s="332"/>
      <c r="J158" s="332"/>
    </row>
    <row r="159" spans="2:10" x14ac:dyDescent="0.25">
      <c r="B159" s="329"/>
      <c r="C159" s="330"/>
      <c r="D159" s="331"/>
      <c r="E159" s="332"/>
      <c r="F159" s="332"/>
      <c r="G159" s="332"/>
      <c r="H159" s="332"/>
      <c r="I159" s="332"/>
      <c r="J159" s="332"/>
    </row>
    <row r="160" spans="2:10" x14ac:dyDescent="0.25">
      <c r="B160" s="329"/>
      <c r="C160" s="330"/>
      <c r="D160" s="331"/>
      <c r="E160" s="332"/>
      <c r="F160" s="332"/>
      <c r="G160" s="332"/>
      <c r="H160" s="332"/>
      <c r="I160" s="332"/>
      <c r="J160" s="332"/>
    </row>
    <row r="161" spans="2:10" x14ac:dyDescent="0.25">
      <c r="B161" s="329"/>
      <c r="C161" s="330"/>
      <c r="D161" s="331"/>
      <c r="E161" s="332"/>
      <c r="F161" s="332"/>
      <c r="G161" s="332"/>
      <c r="H161" s="332"/>
      <c r="I161" s="332"/>
      <c r="J161" s="332"/>
    </row>
    <row r="162" spans="2:10" x14ac:dyDescent="0.25">
      <c r="B162" s="329"/>
      <c r="C162" s="330"/>
      <c r="D162" s="331"/>
      <c r="E162" s="332"/>
      <c r="F162" s="332"/>
      <c r="G162" s="332"/>
      <c r="H162" s="332"/>
      <c r="I162" s="332"/>
      <c r="J162" s="332"/>
    </row>
    <row r="163" spans="2:10" x14ac:dyDescent="0.25">
      <c r="B163" s="329"/>
      <c r="C163" s="330"/>
      <c r="D163" s="331"/>
      <c r="E163" s="332"/>
      <c r="F163" s="332"/>
      <c r="G163" s="332"/>
      <c r="H163" s="332"/>
      <c r="I163" s="332"/>
      <c r="J163" s="332"/>
    </row>
    <row r="164" spans="2:10" x14ac:dyDescent="0.25">
      <c r="B164" s="329"/>
      <c r="C164" s="330"/>
      <c r="D164" s="331"/>
      <c r="E164" s="332"/>
      <c r="F164" s="332"/>
      <c r="G164" s="332"/>
      <c r="H164" s="332"/>
      <c r="I164" s="332"/>
      <c r="J164" s="332"/>
    </row>
    <row r="165" spans="2:10" x14ac:dyDescent="0.25">
      <c r="B165" s="329"/>
      <c r="C165" s="330"/>
      <c r="D165" s="331"/>
      <c r="E165" s="332"/>
      <c r="F165" s="332"/>
      <c r="G165" s="332"/>
      <c r="H165" s="332"/>
      <c r="I165" s="332"/>
      <c r="J165" s="332"/>
    </row>
    <row r="166" spans="2:10" x14ac:dyDescent="0.25">
      <c r="B166" s="329"/>
      <c r="C166" s="330"/>
      <c r="D166" s="331"/>
      <c r="E166" s="332"/>
      <c r="F166" s="332"/>
      <c r="G166" s="332"/>
      <c r="H166" s="332"/>
      <c r="I166" s="332"/>
      <c r="J166" s="332"/>
    </row>
    <row r="167" spans="2:10" x14ac:dyDescent="0.25">
      <c r="B167" s="329"/>
      <c r="C167" s="330"/>
      <c r="D167" s="331"/>
      <c r="E167" s="332"/>
      <c r="F167" s="332"/>
      <c r="G167" s="332"/>
      <c r="H167" s="332"/>
      <c r="I167" s="332"/>
      <c r="J167" s="332"/>
    </row>
    <row r="168" spans="2:10" x14ac:dyDescent="0.25">
      <c r="B168" s="329"/>
      <c r="C168" s="330"/>
      <c r="D168" s="331"/>
      <c r="E168" s="332"/>
      <c r="F168" s="332"/>
      <c r="G168" s="332"/>
      <c r="H168" s="332"/>
      <c r="I168" s="332"/>
      <c r="J168" s="332"/>
    </row>
    <row r="169" spans="2:10" x14ac:dyDescent="0.25">
      <c r="B169" s="329"/>
      <c r="C169" s="330"/>
      <c r="D169" s="331"/>
      <c r="E169" s="332"/>
      <c r="F169" s="332"/>
      <c r="G169" s="332"/>
      <c r="H169" s="332"/>
      <c r="I169" s="332"/>
      <c r="J169" s="332"/>
    </row>
    <row r="170" spans="2:10" x14ac:dyDescent="0.25">
      <c r="B170" s="329"/>
      <c r="C170" s="330"/>
      <c r="D170" s="331"/>
      <c r="E170" s="332"/>
      <c r="F170" s="332"/>
      <c r="G170" s="332"/>
      <c r="H170" s="332"/>
      <c r="I170" s="332"/>
      <c r="J170" s="332"/>
    </row>
    <row r="171" spans="2:10" x14ac:dyDescent="0.25">
      <c r="B171" s="329"/>
      <c r="C171" s="330"/>
      <c r="D171" s="331"/>
      <c r="E171" s="332"/>
      <c r="F171" s="332"/>
      <c r="G171" s="332"/>
      <c r="H171" s="332"/>
      <c r="I171" s="332"/>
      <c r="J171" s="332"/>
    </row>
    <row r="172" spans="2:10" x14ac:dyDescent="0.25">
      <c r="B172" s="329"/>
      <c r="C172" s="330"/>
      <c r="D172" s="331"/>
      <c r="E172" s="332"/>
      <c r="F172" s="332"/>
      <c r="G172" s="332"/>
      <c r="H172" s="332"/>
      <c r="I172" s="332"/>
      <c r="J172" s="332"/>
    </row>
    <row r="173" spans="2:10" x14ac:dyDescent="0.25">
      <c r="B173" s="329"/>
      <c r="C173" s="330"/>
      <c r="D173" s="331"/>
      <c r="E173" s="332"/>
      <c r="F173" s="332"/>
      <c r="G173" s="332"/>
      <c r="H173" s="332"/>
      <c r="I173" s="332"/>
      <c r="J173" s="332"/>
    </row>
    <row r="174" spans="2:10" x14ac:dyDescent="0.25">
      <c r="B174" s="329"/>
      <c r="C174" s="330"/>
      <c r="D174" s="331"/>
      <c r="E174" s="332"/>
      <c r="F174" s="332"/>
      <c r="G174" s="332"/>
      <c r="H174" s="332"/>
      <c r="I174" s="332"/>
      <c r="J174" s="332"/>
    </row>
    <row r="175" spans="2:10" x14ac:dyDescent="0.25">
      <c r="B175" s="329"/>
      <c r="C175" s="330"/>
      <c r="D175" s="331"/>
      <c r="E175" s="332"/>
      <c r="F175" s="332"/>
      <c r="G175" s="332"/>
      <c r="H175" s="332"/>
      <c r="I175" s="332"/>
      <c r="J175" s="332"/>
    </row>
    <row r="176" spans="2:10" x14ac:dyDescent="0.25">
      <c r="B176" s="329"/>
      <c r="C176" s="330"/>
      <c r="D176" s="331"/>
      <c r="E176" s="332"/>
      <c r="F176" s="332"/>
      <c r="G176" s="332"/>
      <c r="H176" s="332"/>
      <c r="I176" s="332"/>
      <c r="J176" s="332"/>
    </row>
    <row r="177" spans="2:10" x14ac:dyDescent="0.25">
      <c r="B177" s="329"/>
      <c r="C177" s="330"/>
      <c r="D177" s="331"/>
      <c r="E177" s="332"/>
      <c r="F177" s="332"/>
      <c r="G177" s="332"/>
      <c r="H177" s="332"/>
      <c r="I177" s="332"/>
      <c r="J177" s="332"/>
    </row>
    <row r="178" spans="2:10" x14ac:dyDescent="0.25">
      <c r="B178" s="329"/>
      <c r="C178" s="330"/>
      <c r="D178" s="331"/>
      <c r="E178" s="332"/>
      <c r="F178" s="332"/>
      <c r="G178" s="332"/>
      <c r="H178" s="332"/>
      <c r="I178" s="332"/>
      <c r="J178" s="332"/>
    </row>
    <row r="179" spans="2:10" x14ac:dyDescent="0.25">
      <c r="B179" s="329"/>
      <c r="C179" s="330"/>
      <c r="D179" s="331"/>
      <c r="E179" s="332"/>
      <c r="F179" s="332"/>
      <c r="G179" s="332"/>
      <c r="H179" s="332"/>
      <c r="I179" s="332"/>
      <c r="J179" s="332"/>
    </row>
    <row r="180" spans="2:10" x14ac:dyDescent="0.25">
      <c r="B180" s="329"/>
      <c r="C180" s="330"/>
      <c r="D180" s="331"/>
      <c r="E180" s="332"/>
      <c r="F180" s="332"/>
      <c r="G180" s="332"/>
      <c r="H180" s="332"/>
      <c r="I180" s="332"/>
      <c r="J180" s="332"/>
    </row>
    <row r="181" spans="2:10" x14ac:dyDescent="0.25">
      <c r="B181" s="329"/>
      <c r="C181" s="330"/>
      <c r="D181" s="331"/>
      <c r="E181" s="332"/>
      <c r="F181" s="332"/>
      <c r="G181" s="332"/>
      <c r="H181" s="332"/>
      <c r="I181" s="332"/>
      <c r="J181" s="332"/>
    </row>
    <row r="182" spans="2:10" x14ac:dyDescent="0.25">
      <c r="B182" s="329"/>
      <c r="C182" s="330"/>
      <c r="D182" s="331"/>
      <c r="E182" s="332"/>
      <c r="F182" s="332"/>
      <c r="G182" s="332"/>
      <c r="H182" s="332"/>
      <c r="I182" s="332"/>
      <c r="J182" s="332"/>
    </row>
    <row r="183" spans="2:10" x14ac:dyDescent="0.25">
      <c r="B183" s="329"/>
      <c r="C183" s="330"/>
      <c r="D183" s="331"/>
      <c r="E183" s="332"/>
      <c r="F183" s="332"/>
      <c r="G183" s="332"/>
      <c r="H183" s="332"/>
      <c r="I183" s="332"/>
      <c r="J183" s="332"/>
    </row>
    <row r="184" spans="2:10" x14ac:dyDescent="0.25">
      <c r="B184" s="329"/>
      <c r="C184" s="330"/>
      <c r="D184" s="331"/>
      <c r="E184" s="332"/>
      <c r="F184" s="332"/>
      <c r="G184" s="332"/>
      <c r="H184" s="332"/>
      <c r="I184" s="332"/>
      <c r="J184" s="332"/>
    </row>
    <row r="185" spans="2:10" x14ac:dyDescent="0.25">
      <c r="B185" s="329"/>
      <c r="C185" s="330"/>
      <c r="D185" s="331"/>
      <c r="E185" s="332"/>
      <c r="F185" s="332"/>
      <c r="G185" s="332"/>
      <c r="H185" s="332"/>
      <c r="I185" s="332"/>
      <c r="J185" s="332"/>
    </row>
    <row r="186" spans="2:10" x14ac:dyDescent="0.25">
      <c r="B186" s="329"/>
      <c r="C186" s="330"/>
      <c r="D186" s="331"/>
      <c r="E186" s="332"/>
      <c r="F186" s="332"/>
      <c r="G186" s="332"/>
      <c r="H186" s="332"/>
      <c r="I186" s="332"/>
      <c r="J186" s="332"/>
    </row>
    <row r="187" spans="2:10" x14ac:dyDescent="0.25">
      <c r="B187" s="329"/>
      <c r="C187" s="330"/>
      <c r="D187" s="331"/>
      <c r="E187" s="332"/>
      <c r="F187" s="332"/>
      <c r="G187" s="332"/>
      <c r="H187" s="332"/>
      <c r="I187" s="332"/>
      <c r="J187" s="332"/>
    </row>
    <row r="188" spans="2:10" x14ac:dyDescent="0.25">
      <c r="B188" s="329"/>
      <c r="C188" s="330"/>
      <c r="D188" s="331"/>
      <c r="E188" s="332"/>
      <c r="F188" s="332"/>
      <c r="G188" s="332"/>
      <c r="H188" s="332"/>
      <c r="I188" s="332"/>
      <c r="J188" s="332"/>
    </row>
    <row r="189" spans="2:10" x14ac:dyDescent="0.25">
      <c r="B189" s="329"/>
      <c r="C189" s="330"/>
      <c r="D189" s="331"/>
      <c r="E189" s="332"/>
      <c r="F189" s="332"/>
      <c r="G189" s="332"/>
      <c r="H189" s="332"/>
      <c r="I189" s="332"/>
      <c r="J189" s="332"/>
    </row>
    <row r="190" spans="2:10" x14ac:dyDescent="0.25">
      <c r="B190" s="329"/>
      <c r="C190" s="330"/>
      <c r="D190" s="331"/>
      <c r="E190" s="332"/>
      <c r="F190" s="332"/>
      <c r="G190" s="332"/>
      <c r="H190" s="332"/>
      <c r="I190" s="332"/>
      <c r="J190" s="332"/>
    </row>
    <row r="191" spans="2:10" x14ac:dyDescent="0.25">
      <c r="B191" s="329"/>
      <c r="C191" s="330"/>
      <c r="D191" s="331"/>
      <c r="E191" s="332"/>
      <c r="F191" s="332"/>
      <c r="G191" s="332"/>
      <c r="H191" s="332"/>
      <c r="I191" s="332"/>
      <c r="J191" s="332"/>
    </row>
    <row r="192" spans="2:10" x14ac:dyDescent="0.25">
      <c r="B192" s="329"/>
      <c r="C192" s="330"/>
      <c r="D192" s="331"/>
      <c r="E192" s="332"/>
      <c r="F192" s="332"/>
      <c r="G192" s="332"/>
      <c r="H192" s="332"/>
      <c r="I192" s="332"/>
      <c r="J192" s="332"/>
    </row>
    <row r="193" spans="2:10" x14ac:dyDescent="0.25">
      <c r="B193" s="329"/>
      <c r="C193" s="330"/>
      <c r="D193" s="331"/>
      <c r="E193" s="332"/>
      <c r="F193" s="332"/>
      <c r="G193" s="332"/>
      <c r="H193" s="332"/>
      <c r="I193" s="332"/>
      <c r="J193" s="332"/>
    </row>
    <row r="194" spans="2:10" x14ac:dyDescent="0.25">
      <c r="B194" s="329"/>
      <c r="C194" s="330"/>
      <c r="D194" s="331"/>
      <c r="E194" s="332"/>
      <c r="F194" s="332"/>
      <c r="G194" s="332"/>
      <c r="H194" s="332"/>
      <c r="I194" s="332"/>
      <c r="J194" s="332"/>
    </row>
    <row r="195" spans="2:10" x14ac:dyDescent="0.25">
      <c r="B195" s="329"/>
      <c r="C195" s="330"/>
      <c r="D195" s="331"/>
      <c r="E195" s="332"/>
      <c r="F195" s="332"/>
      <c r="G195" s="332"/>
      <c r="H195" s="332"/>
      <c r="I195" s="332"/>
      <c r="J195" s="332"/>
    </row>
    <row r="196" spans="2:10" x14ac:dyDescent="0.25">
      <c r="B196" s="329"/>
      <c r="C196" s="330"/>
      <c r="D196" s="331"/>
      <c r="E196" s="332"/>
      <c r="F196" s="332"/>
      <c r="G196" s="332"/>
      <c r="H196" s="332"/>
      <c r="I196" s="332"/>
      <c r="J196" s="332"/>
    </row>
    <row r="197" spans="2:10" x14ac:dyDescent="0.25">
      <c r="B197" s="329"/>
      <c r="C197" s="330"/>
      <c r="D197" s="331"/>
      <c r="E197" s="332"/>
      <c r="F197" s="332"/>
      <c r="G197" s="332"/>
      <c r="H197" s="332"/>
      <c r="I197" s="332"/>
      <c r="J197" s="332"/>
    </row>
    <row r="198" spans="2:10" x14ac:dyDescent="0.25">
      <c r="B198" s="329"/>
      <c r="C198" s="330"/>
      <c r="D198" s="331"/>
      <c r="E198" s="332"/>
      <c r="F198" s="332"/>
      <c r="G198" s="332"/>
      <c r="H198" s="332"/>
      <c r="I198" s="332"/>
      <c r="J198" s="332"/>
    </row>
    <row r="199" spans="2:10" x14ac:dyDescent="0.25">
      <c r="B199" s="329"/>
      <c r="C199" s="330"/>
      <c r="D199" s="331"/>
      <c r="E199" s="332"/>
      <c r="F199" s="332"/>
      <c r="G199" s="332"/>
      <c r="H199" s="332"/>
      <c r="I199" s="332"/>
      <c r="J199" s="332"/>
    </row>
    <row r="200" spans="2:10" x14ac:dyDescent="0.25">
      <c r="B200" s="329"/>
      <c r="C200" s="330"/>
      <c r="D200" s="331"/>
      <c r="E200" s="332"/>
      <c r="F200" s="332"/>
      <c r="G200" s="332"/>
      <c r="H200" s="332"/>
      <c r="I200" s="332"/>
      <c r="J200" s="332"/>
    </row>
    <row r="201" spans="2:10" x14ac:dyDescent="0.25">
      <c r="B201" s="329"/>
      <c r="C201" s="330"/>
      <c r="D201" s="331"/>
      <c r="E201" s="332"/>
      <c r="F201" s="332"/>
      <c r="G201" s="332"/>
      <c r="H201" s="332"/>
      <c r="I201" s="332"/>
      <c r="J201" s="332"/>
    </row>
    <row r="202" spans="2:10" x14ac:dyDescent="0.25">
      <c r="B202" s="329"/>
      <c r="C202" s="330"/>
      <c r="D202" s="331"/>
      <c r="E202" s="332"/>
      <c r="F202" s="332"/>
      <c r="G202" s="332"/>
      <c r="H202" s="332"/>
      <c r="I202" s="332"/>
      <c r="J202" s="332"/>
    </row>
    <row r="203" spans="2:10" x14ac:dyDescent="0.25">
      <c r="B203" s="329"/>
      <c r="C203" s="330"/>
      <c r="D203" s="331"/>
      <c r="E203" s="332"/>
      <c r="F203" s="332"/>
      <c r="G203" s="332"/>
      <c r="H203" s="332"/>
      <c r="I203" s="332"/>
      <c r="J203" s="332"/>
    </row>
    <row r="204" spans="2:10" x14ac:dyDescent="0.25">
      <c r="B204" s="329"/>
      <c r="C204" s="330"/>
      <c r="D204" s="331"/>
      <c r="E204" s="332"/>
      <c r="F204" s="332"/>
      <c r="G204" s="332"/>
      <c r="H204" s="332"/>
      <c r="I204" s="332"/>
      <c r="J204" s="332"/>
    </row>
    <row r="205" spans="2:10" x14ac:dyDescent="0.25">
      <c r="B205" s="329"/>
      <c r="C205" s="330"/>
      <c r="D205" s="331"/>
      <c r="E205" s="332"/>
      <c r="F205" s="332"/>
      <c r="G205" s="332"/>
      <c r="H205" s="332"/>
      <c r="I205" s="332"/>
      <c r="J205" s="332"/>
    </row>
    <row r="206" spans="2:10" x14ac:dyDescent="0.25">
      <c r="B206" s="329"/>
      <c r="C206" s="330"/>
      <c r="D206" s="331"/>
      <c r="E206" s="332"/>
      <c r="F206" s="332"/>
      <c r="G206" s="332"/>
      <c r="H206" s="332"/>
      <c r="I206" s="332"/>
      <c r="J206" s="332"/>
    </row>
    <row r="207" spans="2:10" x14ac:dyDescent="0.25">
      <c r="B207" s="329"/>
      <c r="C207" s="330"/>
      <c r="D207" s="331"/>
      <c r="E207" s="332"/>
      <c r="F207" s="332"/>
      <c r="G207" s="332"/>
      <c r="H207" s="332"/>
      <c r="I207" s="332"/>
      <c r="J207" s="332"/>
    </row>
    <row r="208" spans="2:10" x14ac:dyDescent="0.25">
      <c r="B208" s="329"/>
      <c r="C208" s="330"/>
      <c r="D208" s="331"/>
      <c r="E208" s="332"/>
      <c r="F208" s="332"/>
      <c r="G208" s="332"/>
      <c r="H208" s="332"/>
      <c r="I208" s="332"/>
      <c r="J208" s="332"/>
    </row>
    <row r="209" spans="2:10" x14ac:dyDescent="0.25">
      <c r="B209" s="329"/>
      <c r="C209" s="330"/>
      <c r="D209" s="331"/>
      <c r="E209" s="332"/>
      <c r="F209" s="332"/>
      <c r="G209" s="332"/>
      <c r="H209" s="332"/>
      <c r="I209" s="332"/>
      <c r="J209" s="332"/>
    </row>
    <row r="210" spans="2:10" x14ac:dyDescent="0.25">
      <c r="B210" s="329"/>
      <c r="C210" s="330"/>
      <c r="D210" s="331"/>
      <c r="E210" s="332"/>
      <c r="F210" s="332"/>
      <c r="G210" s="332"/>
      <c r="H210" s="332"/>
      <c r="I210" s="332"/>
      <c r="J210" s="332"/>
    </row>
    <row r="211" spans="2:10" x14ac:dyDescent="0.25">
      <c r="B211" s="329"/>
      <c r="C211" s="330"/>
      <c r="D211" s="331"/>
      <c r="E211" s="332"/>
      <c r="F211" s="332"/>
      <c r="G211" s="332"/>
      <c r="H211" s="332"/>
      <c r="I211" s="332"/>
      <c r="J211" s="332"/>
    </row>
    <row r="212" spans="2:10" x14ac:dyDescent="0.25">
      <c r="B212" s="329"/>
      <c r="C212" s="330"/>
      <c r="D212" s="331"/>
      <c r="E212" s="332"/>
      <c r="F212" s="332"/>
      <c r="G212" s="332"/>
      <c r="H212" s="332"/>
      <c r="I212" s="332"/>
      <c r="J212" s="332"/>
    </row>
    <row r="213" spans="2:10" x14ac:dyDescent="0.25">
      <c r="B213" s="329"/>
      <c r="C213" s="330"/>
      <c r="D213" s="331"/>
      <c r="E213" s="332"/>
      <c r="F213" s="332"/>
      <c r="G213" s="332"/>
      <c r="H213" s="332"/>
      <c r="I213" s="332"/>
      <c r="J213" s="332"/>
    </row>
    <row r="214" spans="2:10" x14ac:dyDescent="0.25">
      <c r="B214" s="329"/>
      <c r="C214" s="330"/>
      <c r="D214" s="331"/>
      <c r="E214" s="332"/>
      <c r="F214" s="332"/>
      <c r="G214" s="332"/>
      <c r="H214" s="332"/>
      <c r="I214" s="332"/>
      <c r="J214" s="332"/>
    </row>
    <row r="215" spans="2:10" x14ac:dyDescent="0.25">
      <c r="B215" s="329"/>
      <c r="C215" s="330"/>
      <c r="D215" s="331"/>
      <c r="E215" s="332"/>
      <c r="F215" s="332"/>
      <c r="G215" s="332"/>
      <c r="H215" s="332"/>
      <c r="I215" s="332"/>
      <c r="J215" s="332"/>
    </row>
    <row r="216" spans="2:10" x14ac:dyDescent="0.25">
      <c r="B216" s="329"/>
      <c r="C216" s="330"/>
      <c r="D216" s="331"/>
      <c r="E216" s="332"/>
      <c r="F216" s="332"/>
      <c r="G216" s="332"/>
      <c r="H216" s="332"/>
      <c r="I216" s="332"/>
      <c r="J216" s="332"/>
    </row>
    <row r="217" spans="2:10" x14ac:dyDescent="0.25">
      <c r="B217" s="329"/>
      <c r="C217" s="330"/>
      <c r="D217" s="331"/>
      <c r="E217" s="332"/>
      <c r="F217" s="332"/>
      <c r="G217" s="332"/>
      <c r="H217" s="332"/>
      <c r="I217" s="332"/>
      <c r="J217" s="332"/>
    </row>
    <row r="218" spans="2:10" x14ac:dyDescent="0.25">
      <c r="B218" s="329"/>
      <c r="C218" s="330"/>
      <c r="D218" s="331"/>
      <c r="E218" s="332"/>
      <c r="F218" s="332"/>
      <c r="G218" s="332"/>
      <c r="H218" s="332"/>
      <c r="I218" s="332"/>
      <c r="J218" s="332"/>
    </row>
    <row r="219" spans="2:10" x14ac:dyDescent="0.25">
      <c r="B219" s="329"/>
      <c r="C219" s="330"/>
      <c r="D219" s="331"/>
      <c r="E219" s="332"/>
      <c r="F219" s="332"/>
      <c r="G219" s="332"/>
      <c r="H219" s="332"/>
      <c r="I219" s="332"/>
      <c r="J219" s="332"/>
    </row>
    <row r="220" spans="2:10" x14ac:dyDescent="0.25">
      <c r="B220" s="329"/>
      <c r="C220" s="330"/>
      <c r="D220" s="331"/>
      <c r="E220" s="332"/>
      <c r="F220" s="332"/>
      <c r="G220" s="332"/>
      <c r="H220" s="332"/>
      <c r="I220" s="332"/>
      <c r="J220" s="332"/>
    </row>
    <row r="221" spans="2:10" x14ac:dyDescent="0.25">
      <c r="B221" s="329"/>
      <c r="C221" s="330"/>
      <c r="D221" s="331"/>
      <c r="E221" s="332"/>
      <c r="F221" s="332"/>
      <c r="G221" s="332"/>
      <c r="H221" s="332"/>
      <c r="I221" s="332"/>
      <c r="J221" s="332"/>
    </row>
    <row r="222" spans="2:10" x14ac:dyDescent="0.25">
      <c r="B222" s="329"/>
      <c r="C222" s="330"/>
      <c r="D222" s="331"/>
      <c r="E222" s="332"/>
      <c r="F222" s="332"/>
      <c r="G222" s="332"/>
      <c r="H222" s="332"/>
      <c r="I222" s="332"/>
      <c r="J222" s="332"/>
    </row>
    <row r="223" spans="2:10" x14ac:dyDescent="0.25">
      <c r="B223" s="329"/>
      <c r="C223" s="330"/>
      <c r="D223" s="331"/>
      <c r="E223" s="332"/>
      <c r="F223" s="332"/>
      <c r="G223" s="332"/>
      <c r="H223" s="332"/>
      <c r="I223" s="332"/>
      <c r="J223" s="332"/>
    </row>
    <row r="224" spans="2:10" x14ac:dyDescent="0.25">
      <c r="B224" s="329"/>
      <c r="C224" s="330"/>
      <c r="D224" s="331"/>
      <c r="E224" s="332"/>
      <c r="F224" s="332"/>
      <c r="G224" s="332"/>
      <c r="H224" s="332"/>
      <c r="I224" s="332"/>
      <c r="J224" s="332"/>
    </row>
    <row r="225" spans="2:10" x14ac:dyDescent="0.25">
      <c r="B225" s="329"/>
      <c r="C225" s="330"/>
      <c r="D225" s="331"/>
      <c r="E225" s="332"/>
      <c r="F225" s="332"/>
      <c r="G225" s="332"/>
      <c r="H225" s="332"/>
      <c r="I225" s="332"/>
      <c r="J225" s="332"/>
    </row>
    <row r="226" spans="2:10" x14ac:dyDescent="0.25">
      <c r="B226" s="329"/>
      <c r="C226" s="330"/>
      <c r="D226" s="331"/>
      <c r="E226" s="332"/>
      <c r="F226" s="332"/>
      <c r="G226" s="332"/>
      <c r="H226" s="332"/>
      <c r="I226" s="332"/>
      <c r="J226" s="332"/>
    </row>
    <row r="227" spans="2:10" x14ac:dyDescent="0.25">
      <c r="B227" s="329"/>
      <c r="C227" s="330"/>
      <c r="D227" s="331"/>
      <c r="E227" s="332"/>
      <c r="F227" s="332"/>
      <c r="G227" s="332"/>
      <c r="H227" s="332"/>
      <c r="I227" s="332"/>
      <c r="J227" s="332"/>
    </row>
    <row r="228" spans="2:10" x14ac:dyDescent="0.25">
      <c r="B228" s="329"/>
      <c r="C228" s="330"/>
      <c r="D228" s="331"/>
      <c r="E228" s="332"/>
      <c r="F228" s="332"/>
      <c r="G228" s="332"/>
      <c r="H228" s="332"/>
      <c r="I228" s="332"/>
      <c r="J228" s="332"/>
    </row>
    <row r="229" spans="2:10" x14ac:dyDescent="0.25">
      <c r="B229" s="329"/>
      <c r="C229" s="330"/>
      <c r="D229" s="331"/>
      <c r="E229" s="332"/>
      <c r="F229" s="332"/>
      <c r="G229" s="332"/>
      <c r="H229" s="332"/>
      <c r="I229" s="332"/>
      <c r="J229" s="332"/>
    </row>
    <row r="230" spans="2:10" x14ac:dyDescent="0.25">
      <c r="B230" s="329"/>
      <c r="C230" s="330"/>
      <c r="D230" s="331"/>
      <c r="E230" s="332"/>
      <c r="F230" s="332"/>
      <c r="G230" s="332"/>
      <c r="H230" s="332"/>
      <c r="I230" s="332"/>
      <c r="J230" s="332"/>
    </row>
    <row r="231" spans="2:10" x14ac:dyDescent="0.25">
      <c r="B231" s="329"/>
      <c r="C231" s="330"/>
      <c r="D231" s="331"/>
      <c r="E231" s="332"/>
      <c r="F231" s="332"/>
      <c r="G231" s="332"/>
      <c r="H231" s="332"/>
      <c r="I231" s="332"/>
      <c r="J231" s="332"/>
    </row>
    <row r="232" spans="2:10" x14ac:dyDescent="0.25">
      <c r="B232" s="329"/>
      <c r="C232" s="330"/>
      <c r="D232" s="331"/>
      <c r="E232" s="332"/>
      <c r="F232" s="332"/>
      <c r="G232" s="332"/>
      <c r="H232" s="332"/>
      <c r="I232" s="332"/>
      <c r="J232" s="332"/>
    </row>
    <row r="233" spans="2:10" x14ac:dyDescent="0.25">
      <c r="B233" s="329"/>
      <c r="C233" s="330"/>
      <c r="D233" s="331"/>
      <c r="E233" s="332"/>
      <c r="F233" s="332"/>
      <c r="G233" s="332"/>
      <c r="H233" s="332"/>
      <c r="I233" s="332"/>
      <c r="J233" s="332"/>
    </row>
    <row r="234" spans="2:10" x14ac:dyDescent="0.25">
      <c r="B234" s="329"/>
      <c r="C234" s="330"/>
      <c r="D234" s="331"/>
      <c r="E234" s="332"/>
      <c r="F234" s="332"/>
      <c r="G234" s="332"/>
      <c r="H234" s="332"/>
      <c r="I234" s="332"/>
      <c r="J234" s="332"/>
    </row>
    <row r="235" spans="2:10" x14ac:dyDescent="0.25">
      <c r="B235" s="329"/>
      <c r="C235" s="330"/>
      <c r="D235" s="331"/>
      <c r="E235" s="332"/>
      <c r="F235" s="332"/>
      <c r="G235" s="332"/>
      <c r="H235" s="332"/>
      <c r="I235" s="332"/>
      <c r="J235" s="332"/>
    </row>
    <row r="236" spans="2:10" x14ac:dyDescent="0.25">
      <c r="B236" s="329"/>
      <c r="C236" s="330"/>
      <c r="D236" s="331"/>
      <c r="E236" s="332"/>
      <c r="F236" s="332"/>
      <c r="G236" s="332"/>
      <c r="H236" s="332"/>
      <c r="I236" s="332"/>
      <c r="J236" s="332"/>
    </row>
    <row r="237" spans="2:10" x14ac:dyDescent="0.25">
      <c r="B237" s="329"/>
      <c r="C237" s="330"/>
      <c r="D237" s="331"/>
      <c r="E237" s="332"/>
      <c r="F237" s="332"/>
      <c r="G237" s="332"/>
      <c r="H237" s="332"/>
      <c r="I237" s="332"/>
      <c r="J237" s="332"/>
    </row>
    <row r="238" spans="2:10" x14ac:dyDescent="0.25">
      <c r="B238" s="329"/>
      <c r="C238" s="330"/>
      <c r="D238" s="331"/>
      <c r="E238" s="332"/>
      <c r="F238" s="332"/>
      <c r="G238" s="332"/>
      <c r="H238" s="332"/>
      <c r="I238" s="332"/>
      <c r="J238" s="332"/>
    </row>
    <row r="239" spans="2:10" x14ac:dyDescent="0.25">
      <c r="B239" s="329"/>
      <c r="C239" s="330"/>
      <c r="D239" s="331"/>
      <c r="E239" s="332"/>
      <c r="F239" s="332"/>
      <c r="G239" s="332"/>
      <c r="H239" s="332"/>
      <c r="I239" s="332"/>
      <c r="J239" s="332"/>
    </row>
    <row r="240" spans="2:10" x14ac:dyDescent="0.25">
      <c r="B240" s="329"/>
      <c r="C240" s="330"/>
      <c r="D240" s="331"/>
      <c r="E240" s="332"/>
      <c r="F240" s="332"/>
      <c r="G240" s="332"/>
      <c r="H240" s="332"/>
      <c r="I240" s="332"/>
      <c r="J240" s="332"/>
    </row>
    <row r="241" spans="2:10" x14ac:dyDescent="0.25">
      <c r="B241" s="329"/>
      <c r="C241" s="330"/>
      <c r="D241" s="331"/>
      <c r="E241" s="332"/>
      <c r="F241" s="332"/>
      <c r="G241" s="332"/>
      <c r="H241" s="332"/>
      <c r="I241" s="332"/>
      <c r="J241" s="332"/>
    </row>
    <row r="242" spans="2:10" x14ac:dyDescent="0.25">
      <c r="B242" s="329"/>
      <c r="C242" s="330"/>
      <c r="D242" s="331"/>
      <c r="E242" s="332"/>
      <c r="F242" s="332"/>
      <c r="G242" s="332"/>
      <c r="H242" s="332"/>
      <c r="I242" s="332"/>
      <c r="J242" s="332"/>
    </row>
    <row r="243" spans="2:10" x14ac:dyDescent="0.25">
      <c r="B243" s="329"/>
      <c r="C243" s="330"/>
      <c r="D243" s="331"/>
      <c r="E243" s="332"/>
      <c r="F243" s="332"/>
      <c r="G243" s="332"/>
      <c r="H243" s="332"/>
      <c r="I243" s="332"/>
      <c r="J243" s="332"/>
    </row>
    <row r="244" spans="2:10" x14ac:dyDescent="0.25">
      <c r="B244" s="329"/>
      <c r="C244" s="330"/>
      <c r="D244" s="331"/>
      <c r="E244" s="332"/>
      <c r="F244" s="332"/>
      <c r="G244" s="332"/>
      <c r="H244" s="332"/>
      <c r="I244" s="332"/>
      <c r="J244" s="332"/>
    </row>
    <row r="245" spans="2:10" x14ac:dyDescent="0.25">
      <c r="B245" s="329"/>
      <c r="C245" s="330"/>
      <c r="D245" s="331"/>
      <c r="E245" s="332"/>
      <c r="F245" s="332"/>
      <c r="G245" s="332"/>
      <c r="H245" s="332"/>
      <c r="I245" s="332"/>
      <c r="J245" s="332"/>
    </row>
    <row r="246" spans="2:10" x14ac:dyDescent="0.25">
      <c r="B246" s="329"/>
      <c r="C246" s="330"/>
      <c r="D246" s="331"/>
      <c r="E246" s="332"/>
      <c r="F246" s="332"/>
      <c r="G246" s="332"/>
      <c r="H246" s="332"/>
      <c r="I246" s="332"/>
      <c r="J246" s="332"/>
    </row>
    <row r="247" spans="2:10" x14ac:dyDescent="0.25">
      <c r="B247" s="329"/>
      <c r="C247" s="330"/>
      <c r="D247" s="331"/>
      <c r="E247" s="332"/>
      <c r="F247" s="332"/>
      <c r="G247" s="332"/>
      <c r="H247" s="332"/>
      <c r="I247" s="332"/>
      <c r="J247" s="332"/>
    </row>
    <row r="248" spans="2:10" x14ac:dyDescent="0.25">
      <c r="B248" s="329"/>
      <c r="C248" s="330"/>
      <c r="D248" s="331"/>
      <c r="E248" s="332"/>
      <c r="F248" s="332"/>
      <c r="G248" s="332"/>
      <c r="H248" s="332"/>
      <c r="I248" s="332"/>
      <c r="J248" s="332"/>
    </row>
    <row r="249" spans="2:10" x14ac:dyDescent="0.25">
      <c r="B249" s="329"/>
      <c r="C249" s="330"/>
      <c r="D249" s="331"/>
      <c r="E249" s="332"/>
      <c r="F249" s="332"/>
      <c r="G249" s="332"/>
      <c r="H249" s="332"/>
      <c r="I249" s="332"/>
      <c r="J249" s="332"/>
    </row>
    <row r="250" spans="2:10" x14ac:dyDescent="0.25">
      <c r="B250" s="329"/>
      <c r="C250" s="330"/>
      <c r="D250" s="331"/>
      <c r="E250" s="332"/>
      <c r="F250" s="332"/>
      <c r="G250" s="332"/>
      <c r="H250" s="332"/>
      <c r="I250" s="332"/>
      <c r="J250" s="332"/>
    </row>
    <row r="251" spans="2:10" x14ac:dyDescent="0.25">
      <c r="B251" s="329"/>
      <c r="C251" s="330"/>
      <c r="D251" s="331"/>
      <c r="E251" s="332"/>
      <c r="F251" s="332"/>
      <c r="G251" s="332"/>
      <c r="H251" s="332"/>
      <c r="I251" s="332"/>
      <c r="J251" s="332"/>
    </row>
    <row r="252" spans="2:10" x14ac:dyDescent="0.25">
      <c r="B252" s="329"/>
      <c r="C252" s="330"/>
      <c r="D252" s="331"/>
      <c r="E252" s="332"/>
      <c r="F252" s="332"/>
      <c r="G252" s="332"/>
      <c r="H252" s="332"/>
      <c r="I252" s="332"/>
      <c r="J252" s="332"/>
    </row>
    <row r="253" spans="2:10" x14ac:dyDescent="0.25">
      <c r="B253" s="329"/>
      <c r="C253" s="330"/>
      <c r="D253" s="331"/>
      <c r="E253" s="332"/>
      <c r="F253" s="332"/>
      <c r="G253" s="332"/>
      <c r="H253" s="332"/>
      <c r="I253" s="332"/>
      <c r="J253" s="332"/>
    </row>
    <row r="254" spans="2:10" x14ac:dyDescent="0.25">
      <c r="B254" s="329"/>
      <c r="C254" s="330"/>
      <c r="D254" s="331"/>
      <c r="E254" s="332"/>
      <c r="F254" s="332"/>
      <c r="G254" s="332"/>
      <c r="H254" s="332"/>
      <c r="I254" s="332"/>
      <c r="J254" s="332"/>
    </row>
    <row r="255" spans="2:10" x14ac:dyDescent="0.25">
      <c r="B255" s="329"/>
      <c r="C255" s="330"/>
      <c r="D255" s="331"/>
      <c r="E255" s="332"/>
      <c r="F255" s="332"/>
      <c r="G255" s="332"/>
      <c r="H255" s="332"/>
      <c r="I255" s="332"/>
      <c r="J255" s="332"/>
    </row>
    <row r="256" spans="2:10" x14ac:dyDescent="0.25">
      <c r="B256" s="329"/>
      <c r="C256" s="330"/>
      <c r="D256" s="331"/>
      <c r="E256" s="332"/>
      <c r="F256" s="332"/>
      <c r="G256" s="332"/>
      <c r="H256" s="332"/>
      <c r="I256" s="332"/>
      <c r="J256" s="332"/>
    </row>
    <row r="257" spans="2:10" x14ac:dyDescent="0.25">
      <c r="B257" s="329"/>
      <c r="C257" s="330"/>
      <c r="D257" s="331"/>
      <c r="E257" s="332"/>
      <c r="F257" s="332"/>
      <c r="G257" s="332"/>
      <c r="H257" s="332"/>
      <c r="I257" s="332"/>
      <c r="J257" s="332"/>
    </row>
    <row r="258" spans="2:10" x14ac:dyDescent="0.25">
      <c r="B258" s="329"/>
      <c r="C258" s="330"/>
      <c r="D258" s="331"/>
      <c r="E258" s="332"/>
      <c r="F258" s="332"/>
      <c r="G258" s="332"/>
      <c r="H258" s="332"/>
      <c r="I258" s="332"/>
      <c r="J258" s="332"/>
    </row>
    <row r="259" spans="2:10" x14ac:dyDescent="0.25">
      <c r="B259" s="329"/>
      <c r="C259" s="330"/>
      <c r="D259" s="331"/>
      <c r="E259" s="332"/>
      <c r="F259" s="332"/>
      <c r="G259" s="332"/>
      <c r="H259" s="332"/>
      <c r="I259" s="332"/>
      <c r="J259" s="332"/>
    </row>
    <row r="260" spans="2:10" x14ac:dyDescent="0.25">
      <c r="B260" s="329"/>
      <c r="C260" s="330"/>
      <c r="D260" s="331"/>
      <c r="E260" s="332"/>
      <c r="F260" s="332"/>
      <c r="G260" s="332"/>
      <c r="H260" s="332"/>
      <c r="I260" s="332"/>
      <c r="J260" s="332"/>
    </row>
    <row r="261" spans="2:10" x14ac:dyDescent="0.25">
      <c r="B261" s="329"/>
      <c r="C261" s="330"/>
      <c r="D261" s="331"/>
      <c r="E261" s="332"/>
      <c r="F261" s="332"/>
      <c r="G261" s="332"/>
      <c r="H261" s="332"/>
      <c r="I261" s="332"/>
      <c r="J261" s="332"/>
    </row>
    <row r="262" spans="2:10" x14ac:dyDescent="0.25">
      <c r="B262" s="329"/>
      <c r="C262" s="330"/>
      <c r="D262" s="331"/>
      <c r="E262" s="332"/>
      <c r="F262" s="332"/>
      <c r="G262" s="332"/>
      <c r="H262" s="332"/>
      <c r="I262" s="332"/>
      <c r="J262" s="332"/>
    </row>
    <row r="263" spans="2:10" x14ac:dyDescent="0.25">
      <c r="B263" s="329"/>
      <c r="C263" s="330"/>
      <c r="D263" s="331"/>
      <c r="E263" s="332"/>
      <c r="F263" s="332"/>
      <c r="G263" s="332"/>
      <c r="H263" s="332"/>
      <c r="I263" s="332"/>
      <c r="J263" s="332"/>
    </row>
    <row r="264" spans="2:10" x14ac:dyDescent="0.25">
      <c r="B264" s="329"/>
      <c r="C264" s="330"/>
      <c r="D264" s="331"/>
      <c r="E264" s="332"/>
      <c r="F264" s="332"/>
      <c r="G264" s="332"/>
      <c r="H264" s="332"/>
      <c r="I264" s="332"/>
      <c r="J264" s="332"/>
    </row>
    <row r="265" spans="2:10" x14ac:dyDescent="0.25">
      <c r="B265" s="329"/>
      <c r="C265" s="330"/>
      <c r="D265" s="331"/>
      <c r="E265" s="332"/>
      <c r="F265" s="332"/>
      <c r="G265" s="332"/>
      <c r="H265" s="332"/>
      <c r="I265" s="332"/>
      <c r="J265" s="332"/>
    </row>
    <row r="266" spans="2:10" x14ac:dyDescent="0.25">
      <c r="B266" s="329"/>
      <c r="C266" s="330"/>
      <c r="D266" s="331"/>
      <c r="E266" s="332"/>
      <c r="F266" s="332"/>
      <c r="G266" s="332"/>
      <c r="H266" s="332"/>
      <c r="I266" s="332"/>
      <c r="J266" s="332"/>
    </row>
    <row r="267" spans="2:10" x14ac:dyDescent="0.25">
      <c r="B267" s="329"/>
      <c r="C267" s="330"/>
      <c r="D267" s="331"/>
      <c r="E267" s="332"/>
      <c r="F267" s="332"/>
      <c r="G267" s="332"/>
      <c r="H267" s="332"/>
      <c r="I267" s="332"/>
      <c r="J267" s="332"/>
    </row>
    <row r="268" spans="2:10" x14ac:dyDescent="0.25">
      <c r="B268" s="329"/>
      <c r="C268" s="330"/>
      <c r="D268" s="331"/>
      <c r="E268" s="332"/>
      <c r="F268" s="332"/>
      <c r="G268" s="332"/>
      <c r="H268" s="332"/>
      <c r="I268" s="332"/>
      <c r="J268" s="332"/>
    </row>
    <row r="269" spans="2:10" x14ac:dyDescent="0.25">
      <c r="B269" s="329"/>
      <c r="C269" s="330"/>
      <c r="D269" s="331"/>
      <c r="E269" s="332"/>
      <c r="F269" s="332"/>
      <c r="G269" s="332"/>
      <c r="H269" s="332"/>
      <c r="I269" s="332"/>
      <c r="J269" s="332"/>
    </row>
    <row r="270" spans="2:10" x14ac:dyDescent="0.25">
      <c r="B270" s="329"/>
      <c r="C270" s="330"/>
      <c r="D270" s="331"/>
      <c r="E270" s="332"/>
      <c r="F270" s="332"/>
      <c r="G270" s="332"/>
      <c r="H270" s="332"/>
      <c r="I270" s="332"/>
      <c r="J270" s="332"/>
    </row>
    <row r="271" spans="2:10" x14ac:dyDescent="0.25">
      <c r="B271" s="329"/>
      <c r="C271" s="330"/>
      <c r="D271" s="331"/>
      <c r="E271" s="332"/>
      <c r="F271" s="332"/>
      <c r="G271" s="332"/>
      <c r="H271" s="332"/>
      <c r="I271" s="332"/>
      <c r="J271" s="332"/>
    </row>
    <row r="272" spans="2:10" x14ac:dyDescent="0.25">
      <c r="B272" s="329"/>
      <c r="C272" s="330"/>
      <c r="D272" s="331"/>
      <c r="E272" s="332"/>
      <c r="F272" s="332"/>
      <c r="G272" s="332"/>
      <c r="H272" s="332"/>
      <c r="I272" s="332"/>
      <c r="J272" s="332"/>
    </row>
    <row r="273" spans="2:10" x14ac:dyDescent="0.25">
      <c r="B273" s="329"/>
      <c r="C273" s="330"/>
      <c r="D273" s="331"/>
      <c r="E273" s="332"/>
      <c r="F273" s="332"/>
      <c r="G273" s="332"/>
      <c r="H273" s="332"/>
      <c r="I273" s="332"/>
      <c r="J273" s="332"/>
    </row>
    <row r="274" spans="2:10" x14ac:dyDescent="0.25">
      <c r="B274" s="329"/>
      <c r="C274" s="330"/>
      <c r="D274" s="331"/>
      <c r="E274" s="332"/>
      <c r="F274" s="332"/>
      <c r="G274" s="332"/>
      <c r="H274" s="332"/>
      <c r="I274" s="332"/>
      <c r="J274" s="332"/>
    </row>
    <row r="275" spans="2:10" x14ac:dyDescent="0.25">
      <c r="B275" s="329"/>
      <c r="C275" s="330"/>
      <c r="D275" s="331"/>
      <c r="E275" s="332"/>
      <c r="F275" s="332"/>
      <c r="G275" s="332"/>
      <c r="H275" s="332"/>
      <c r="I275" s="332"/>
      <c r="J275" s="332"/>
    </row>
    <row r="276" spans="2:10" x14ac:dyDescent="0.25">
      <c r="B276" s="329"/>
      <c r="C276" s="330"/>
      <c r="D276" s="331"/>
      <c r="E276" s="332"/>
      <c r="F276" s="332"/>
      <c r="G276" s="332"/>
      <c r="H276" s="332"/>
      <c r="I276" s="332"/>
      <c r="J276" s="332"/>
    </row>
    <row r="277" spans="2:10" x14ac:dyDescent="0.25">
      <c r="B277" s="329"/>
      <c r="C277" s="330"/>
      <c r="D277" s="331"/>
      <c r="E277" s="332"/>
      <c r="F277" s="332"/>
      <c r="G277" s="332"/>
      <c r="H277" s="332"/>
      <c r="I277" s="332"/>
      <c r="J277" s="332"/>
    </row>
    <row r="278" spans="2:10" x14ac:dyDescent="0.25">
      <c r="B278" s="329"/>
      <c r="C278" s="330"/>
      <c r="D278" s="331"/>
      <c r="E278" s="332"/>
      <c r="F278" s="332"/>
      <c r="G278" s="332"/>
      <c r="H278" s="332"/>
      <c r="I278" s="332"/>
      <c r="J278" s="332"/>
    </row>
    <row r="279" spans="2:10" x14ac:dyDescent="0.25">
      <c r="B279" s="329"/>
      <c r="C279" s="330"/>
      <c r="D279" s="331"/>
      <c r="E279" s="332"/>
      <c r="F279" s="332"/>
      <c r="G279" s="332"/>
      <c r="H279" s="332"/>
      <c r="I279" s="332"/>
      <c r="J279" s="332"/>
    </row>
    <row r="280" spans="2:10" x14ac:dyDescent="0.25">
      <c r="B280" s="329"/>
      <c r="C280" s="330"/>
      <c r="D280" s="331"/>
      <c r="E280" s="332"/>
      <c r="F280" s="332"/>
      <c r="G280" s="332"/>
      <c r="H280" s="332"/>
      <c r="I280" s="332"/>
      <c r="J280" s="332"/>
    </row>
    <row r="281" spans="2:10" x14ac:dyDescent="0.25">
      <c r="B281" s="329"/>
      <c r="C281" s="330"/>
      <c r="D281" s="331"/>
      <c r="E281" s="332"/>
      <c r="F281" s="332"/>
      <c r="G281" s="332"/>
      <c r="H281" s="332"/>
      <c r="I281" s="332"/>
      <c r="J281" s="332"/>
    </row>
    <row r="282" spans="2:10" x14ac:dyDescent="0.25">
      <c r="B282" s="329"/>
      <c r="C282" s="330"/>
      <c r="D282" s="331"/>
      <c r="E282" s="332"/>
      <c r="F282" s="332"/>
      <c r="G282" s="332"/>
      <c r="H282" s="332"/>
      <c r="I282" s="332"/>
      <c r="J282" s="332"/>
    </row>
    <row r="283" spans="2:10" x14ac:dyDescent="0.25">
      <c r="B283" s="329"/>
      <c r="C283" s="330"/>
      <c r="D283" s="331"/>
      <c r="E283" s="332"/>
      <c r="F283" s="332"/>
      <c r="G283" s="332"/>
      <c r="H283" s="332"/>
      <c r="I283" s="332"/>
      <c r="J283" s="332"/>
    </row>
    <row r="284" spans="2:10" x14ac:dyDescent="0.25">
      <c r="B284" s="329"/>
      <c r="C284" s="330"/>
      <c r="D284" s="331"/>
      <c r="E284" s="332"/>
      <c r="F284" s="332"/>
      <c r="G284" s="332"/>
      <c r="H284" s="332"/>
      <c r="I284" s="332"/>
      <c r="J284" s="332"/>
    </row>
    <row r="285" spans="2:10" x14ac:dyDescent="0.25">
      <c r="B285" s="329"/>
      <c r="C285" s="330"/>
      <c r="D285" s="331"/>
      <c r="E285" s="332"/>
      <c r="F285" s="332"/>
      <c r="G285" s="332"/>
      <c r="H285" s="332"/>
      <c r="I285" s="332"/>
      <c r="J285" s="332"/>
    </row>
    <row r="286" spans="2:10" x14ac:dyDescent="0.25">
      <c r="B286" s="329"/>
      <c r="C286" s="330"/>
      <c r="D286" s="331"/>
      <c r="E286" s="332"/>
      <c r="F286" s="332"/>
      <c r="G286" s="332"/>
      <c r="H286" s="332"/>
      <c r="I286" s="332"/>
      <c r="J286" s="332"/>
    </row>
    <row r="287" spans="2:10" x14ac:dyDescent="0.25">
      <c r="B287" s="329"/>
      <c r="C287" s="330"/>
      <c r="D287" s="331"/>
      <c r="E287" s="332"/>
      <c r="F287" s="332"/>
      <c r="G287" s="332"/>
      <c r="H287" s="332"/>
      <c r="I287" s="332"/>
      <c r="J287" s="332"/>
    </row>
    <row r="288" spans="2:10" x14ac:dyDescent="0.25">
      <c r="B288" s="329"/>
      <c r="C288" s="330"/>
      <c r="D288" s="331"/>
      <c r="E288" s="332"/>
      <c r="F288" s="332"/>
      <c r="G288" s="332"/>
      <c r="H288" s="332"/>
      <c r="I288" s="332"/>
      <c r="J288" s="332"/>
    </row>
    <row r="289" spans="2:10" x14ac:dyDescent="0.25">
      <c r="B289" s="329"/>
      <c r="C289" s="330"/>
      <c r="D289" s="331"/>
      <c r="E289" s="332"/>
      <c r="F289" s="332"/>
      <c r="G289" s="332"/>
      <c r="H289" s="332"/>
      <c r="I289" s="332"/>
      <c r="J289" s="332"/>
    </row>
    <row r="290" spans="2:10" x14ac:dyDescent="0.25">
      <c r="B290" s="329"/>
      <c r="C290" s="330"/>
      <c r="D290" s="331"/>
      <c r="E290" s="332"/>
      <c r="F290" s="332"/>
      <c r="G290" s="332"/>
      <c r="H290" s="332"/>
      <c r="I290" s="332"/>
      <c r="J290" s="332"/>
    </row>
    <row r="291" spans="2:10" x14ac:dyDescent="0.25">
      <c r="B291" s="329"/>
      <c r="C291" s="330"/>
      <c r="D291" s="331"/>
      <c r="E291" s="332"/>
      <c r="F291" s="332"/>
      <c r="G291" s="332"/>
      <c r="H291" s="332"/>
      <c r="I291" s="332"/>
      <c r="J291" s="332"/>
    </row>
    <row r="292" spans="2:10" x14ac:dyDescent="0.25">
      <c r="B292" s="329"/>
      <c r="C292" s="330"/>
      <c r="D292" s="331"/>
      <c r="E292" s="332"/>
      <c r="F292" s="332"/>
      <c r="G292" s="332"/>
      <c r="H292" s="332"/>
      <c r="I292" s="332"/>
      <c r="J292" s="332"/>
    </row>
    <row r="293" spans="2:10" x14ac:dyDescent="0.25">
      <c r="B293" s="329"/>
      <c r="C293" s="330"/>
      <c r="D293" s="331"/>
      <c r="E293" s="332"/>
      <c r="F293" s="332"/>
      <c r="G293" s="332"/>
      <c r="H293" s="332"/>
      <c r="I293" s="332"/>
      <c r="J293" s="332"/>
    </row>
    <row r="294" spans="2:10" x14ac:dyDescent="0.25">
      <c r="B294" s="329"/>
      <c r="C294" s="330"/>
      <c r="D294" s="331"/>
      <c r="E294" s="332"/>
      <c r="F294" s="332"/>
      <c r="G294" s="332"/>
      <c r="H294" s="332"/>
      <c r="I294" s="332"/>
      <c r="J294" s="332"/>
    </row>
    <row r="295" spans="2:10" x14ac:dyDescent="0.25">
      <c r="B295" s="329"/>
      <c r="C295" s="330"/>
      <c r="D295" s="331"/>
      <c r="E295" s="332"/>
      <c r="F295" s="332"/>
      <c r="G295" s="332"/>
      <c r="H295" s="332"/>
      <c r="I295" s="332"/>
      <c r="J295" s="332"/>
    </row>
    <row r="296" spans="2:10" x14ac:dyDescent="0.25">
      <c r="B296" s="329"/>
      <c r="C296" s="330"/>
      <c r="D296" s="331"/>
      <c r="E296" s="332"/>
      <c r="F296" s="332"/>
      <c r="G296" s="332"/>
      <c r="H296" s="332"/>
      <c r="I296" s="332"/>
      <c r="J296" s="332"/>
    </row>
    <row r="297" spans="2:10" x14ac:dyDescent="0.25">
      <c r="B297" s="329"/>
      <c r="C297" s="330"/>
      <c r="D297" s="331"/>
      <c r="E297" s="332"/>
      <c r="F297" s="332"/>
      <c r="G297" s="332"/>
      <c r="H297" s="332"/>
      <c r="I297" s="332"/>
      <c r="J297" s="332"/>
    </row>
    <row r="298" spans="2:10" x14ac:dyDescent="0.25">
      <c r="B298" s="329"/>
      <c r="C298" s="330"/>
      <c r="D298" s="331"/>
      <c r="E298" s="332"/>
      <c r="F298" s="332"/>
      <c r="G298" s="332"/>
      <c r="H298" s="332"/>
      <c r="I298" s="332"/>
      <c r="J298" s="332"/>
    </row>
    <row r="299" spans="2:10" x14ac:dyDescent="0.25">
      <c r="B299" s="329"/>
      <c r="C299" s="330"/>
      <c r="D299" s="331"/>
      <c r="E299" s="332"/>
      <c r="F299" s="332"/>
      <c r="G299" s="332"/>
      <c r="H299" s="332"/>
      <c r="I299" s="332"/>
      <c r="J299" s="332"/>
    </row>
    <row r="300" spans="2:10" x14ac:dyDescent="0.25">
      <c r="B300" s="329"/>
      <c r="C300" s="330"/>
      <c r="D300" s="331"/>
      <c r="E300" s="332"/>
      <c r="F300" s="332"/>
      <c r="G300" s="332"/>
      <c r="H300" s="332"/>
      <c r="I300" s="332"/>
      <c r="J300" s="332"/>
    </row>
    <row r="301" spans="2:10" x14ac:dyDescent="0.25">
      <c r="B301" s="329"/>
      <c r="C301" s="330"/>
      <c r="D301" s="331"/>
      <c r="E301" s="332"/>
      <c r="F301" s="332"/>
      <c r="G301" s="332"/>
      <c r="H301" s="332"/>
      <c r="I301" s="332"/>
      <c r="J301" s="332"/>
    </row>
    <row r="302" spans="2:10" x14ac:dyDescent="0.25">
      <c r="B302" s="329"/>
      <c r="C302" s="330"/>
      <c r="D302" s="331"/>
      <c r="E302" s="332"/>
      <c r="F302" s="332"/>
      <c r="G302" s="332"/>
      <c r="H302" s="332"/>
      <c r="I302" s="332"/>
      <c r="J302" s="332"/>
    </row>
    <row r="303" spans="2:10" x14ac:dyDescent="0.25">
      <c r="B303" s="329"/>
      <c r="C303" s="330"/>
      <c r="D303" s="331"/>
      <c r="E303" s="332"/>
      <c r="F303" s="332"/>
      <c r="G303" s="332"/>
      <c r="H303" s="332"/>
      <c r="I303" s="332"/>
      <c r="J303" s="332"/>
    </row>
    <row r="304" spans="2:10" x14ac:dyDescent="0.25">
      <c r="B304" s="329"/>
      <c r="C304" s="330"/>
      <c r="D304" s="331"/>
      <c r="E304" s="332"/>
      <c r="F304" s="332"/>
      <c r="G304" s="332"/>
      <c r="H304" s="332"/>
      <c r="I304" s="332"/>
      <c r="J304" s="332"/>
    </row>
    <row r="305" spans="2:10" x14ac:dyDescent="0.25">
      <c r="B305" s="329"/>
      <c r="C305" s="330"/>
      <c r="D305" s="331"/>
      <c r="E305" s="332"/>
      <c r="F305" s="332"/>
      <c r="G305" s="332"/>
      <c r="H305" s="332"/>
      <c r="I305" s="332"/>
      <c r="J305" s="332"/>
    </row>
    <row r="306" spans="2:10" x14ac:dyDescent="0.25">
      <c r="B306" s="329"/>
      <c r="C306" s="330"/>
      <c r="D306" s="331"/>
      <c r="E306" s="332"/>
      <c r="F306" s="332"/>
      <c r="G306" s="332"/>
      <c r="H306" s="332"/>
      <c r="I306" s="332"/>
      <c r="J306" s="332"/>
    </row>
    <row r="307" spans="2:10" x14ac:dyDescent="0.25">
      <c r="B307" s="329"/>
      <c r="C307" s="330"/>
      <c r="D307" s="331"/>
      <c r="E307" s="332"/>
      <c r="F307" s="332"/>
      <c r="G307" s="332"/>
      <c r="H307" s="332"/>
      <c r="I307" s="332"/>
      <c r="J307" s="332"/>
    </row>
    <row r="308" spans="2:10" x14ac:dyDescent="0.25">
      <c r="B308" s="329"/>
      <c r="C308" s="330"/>
      <c r="D308" s="331"/>
      <c r="E308" s="332"/>
      <c r="F308" s="332"/>
      <c r="G308" s="332"/>
      <c r="H308" s="332"/>
      <c r="I308" s="332"/>
      <c r="J308" s="332"/>
    </row>
    <row r="309" spans="2:10" x14ac:dyDescent="0.25">
      <c r="B309" s="329"/>
      <c r="C309" s="330"/>
      <c r="D309" s="331"/>
      <c r="E309" s="332"/>
      <c r="F309" s="332"/>
      <c r="G309" s="332"/>
      <c r="H309" s="332"/>
      <c r="I309" s="332"/>
      <c r="J309" s="332"/>
    </row>
    <row r="310" spans="2:10" x14ac:dyDescent="0.25">
      <c r="B310" s="329"/>
      <c r="C310" s="330"/>
      <c r="D310" s="331"/>
      <c r="E310" s="332"/>
      <c r="F310" s="332"/>
      <c r="G310" s="332"/>
      <c r="H310" s="332"/>
      <c r="I310" s="332"/>
      <c r="J310" s="332"/>
    </row>
    <row r="311" spans="2:10" x14ac:dyDescent="0.25">
      <c r="B311" s="329"/>
      <c r="C311" s="330"/>
      <c r="D311" s="331"/>
      <c r="E311" s="332"/>
      <c r="F311" s="332"/>
      <c r="G311" s="332"/>
      <c r="H311" s="332"/>
      <c r="I311" s="332"/>
      <c r="J311" s="332"/>
    </row>
    <row r="312" spans="2:10" x14ac:dyDescent="0.25">
      <c r="B312" s="329"/>
      <c r="C312" s="330"/>
      <c r="D312" s="331"/>
      <c r="E312" s="332"/>
      <c r="F312" s="332"/>
      <c r="G312" s="332"/>
      <c r="H312" s="332"/>
      <c r="I312" s="332"/>
      <c r="J312" s="332"/>
    </row>
    <row r="313" spans="2:10" x14ac:dyDescent="0.25">
      <c r="B313" s="329"/>
      <c r="C313" s="330"/>
      <c r="D313" s="331"/>
      <c r="E313" s="332"/>
      <c r="F313" s="332"/>
      <c r="G313" s="332"/>
      <c r="H313" s="332"/>
      <c r="I313" s="332"/>
      <c r="J313" s="332"/>
    </row>
    <row r="314" spans="2:10" x14ac:dyDescent="0.25">
      <c r="B314" s="329"/>
      <c r="C314" s="330"/>
      <c r="D314" s="331"/>
      <c r="E314" s="332"/>
      <c r="F314" s="332"/>
      <c r="G314" s="332"/>
      <c r="H314" s="332"/>
      <c r="I314" s="332"/>
      <c r="J314" s="332"/>
    </row>
    <row r="315" spans="2:10" x14ac:dyDescent="0.25">
      <c r="B315" s="329"/>
      <c r="C315" s="330"/>
      <c r="D315" s="331"/>
      <c r="E315" s="332"/>
      <c r="F315" s="332"/>
      <c r="G315" s="332"/>
      <c r="H315" s="332"/>
      <c r="I315" s="332"/>
      <c r="J315" s="332"/>
    </row>
    <row r="316" spans="2:10" x14ac:dyDescent="0.25">
      <c r="B316" s="329"/>
      <c r="C316" s="330"/>
      <c r="D316" s="331"/>
      <c r="E316" s="332"/>
      <c r="F316" s="332"/>
      <c r="G316" s="332"/>
      <c r="H316" s="332"/>
      <c r="I316" s="332"/>
      <c r="J316" s="332"/>
    </row>
    <row r="317" spans="2:10" x14ac:dyDescent="0.25">
      <c r="B317" s="329"/>
      <c r="C317" s="330"/>
      <c r="D317" s="331"/>
      <c r="E317" s="332"/>
      <c r="F317" s="332"/>
      <c r="G317" s="332"/>
      <c r="H317" s="332"/>
      <c r="I317" s="332"/>
      <c r="J317" s="332"/>
    </row>
    <row r="318" spans="2:10" x14ac:dyDescent="0.25">
      <c r="B318" s="329"/>
      <c r="C318" s="330"/>
      <c r="D318" s="331"/>
      <c r="E318" s="332"/>
      <c r="F318" s="332"/>
      <c r="G318" s="332"/>
      <c r="H318" s="332"/>
      <c r="I318" s="332"/>
      <c r="J318" s="332"/>
    </row>
    <row r="319" spans="2:10" x14ac:dyDescent="0.25">
      <c r="B319" s="329"/>
      <c r="C319" s="330"/>
      <c r="D319" s="331"/>
      <c r="E319" s="332"/>
      <c r="F319" s="332"/>
      <c r="G319" s="332"/>
      <c r="H319" s="332"/>
      <c r="I319" s="332"/>
      <c r="J319" s="332"/>
    </row>
    <row r="320" spans="2:10" x14ac:dyDescent="0.25">
      <c r="B320" s="329"/>
      <c r="C320" s="330"/>
      <c r="D320" s="331"/>
      <c r="E320" s="332"/>
      <c r="F320" s="332"/>
      <c r="G320" s="332"/>
      <c r="H320" s="332"/>
      <c r="I320" s="332"/>
      <c r="J320" s="332"/>
    </row>
    <row r="321" spans="2:10" x14ac:dyDescent="0.25">
      <c r="B321" s="329"/>
      <c r="C321" s="330"/>
      <c r="D321" s="331"/>
      <c r="E321" s="332"/>
      <c r="F321" s="332"/>
      <c r="G321" s="332"/>
      <c r="H321" s="332"/>
      <c r="I321" s="332"/>
      <c r="J321" s="332"/>
    </row>
    <row r="322" spans="2:10" x14ac:dyDescent="0.25">
      <c r="B322" s="329"/>
      <c r="C322" s="330"/>
      <c r="D322" s="331"/>
      <c r="E322" s="332"/>
      <c r="F322" s="332"/>
      <c r="G322" s="332"/>
      <c r="H322" s="332"/>
      <c r="I322" s="332"/>
      <c r="J322" s="332"/>
    </row>
    <row r="323" spans="2:10" x14ac:dyDescent="0.25">
      <c r="B323" s="329"/>
      <c r="C323" s="330"/>
      <c r="D323" s="331"/>
      <c r="E323" s="332"/>
      <c r="F323" s="332"/>
      <c r="G323" s="332"/>
      <c r="H323" s="332"/>
      <c r="I323" s="332"/>
      <c r="J323" s="332"/>
    </row>
    <row r="324" spans="2:10" x14ac:dyDescent="0.25">
      <c r="B324" s="329"/>
      <c r="C324" s="330"/>
      <c r="D324" s="331"/>
      <c r="E324" s="332"/>
      <c r="F324" s="332"/>
      <c r="G324" s="332"/>
      <c r="H324" s="332"/>
      <c r="I324" s="332"/>
      <c r="J324" s="332"/>
    </row>
    <row r="325" spans="2:10" x14ac:dyDescent="0.25">
      <c r="B325" s="329"/>
      <c r="C325" s="330"/>
      <c r="D325" s="331"/>
      <c r="E325" s="332"/>
      <c r="F325" s="332"/>
      <c r="G325" s="332"/>
      <c r="H325" s="332"/>
      <c r="I325" s="332"/>
      <c r="J325" s="332"/>
    </row>
    <row r="326" spans="2:10" x14ac:dyDescent="0.25">
      <c r="B326" s="329"/>
      <c r="C326" s="330"/>
      <c r="D326" s="331"/>
      <c r="E326" s="332"/>
      <c r="F326" s="332"/>
      <c r="G326" s="332"/>
      <c r="H326" s="332"/>
      <c r="I326" s="332"/>
      <c r="J326" s="332"/>
    </row>
    <row r="327" spans="2:10" x14ac:dyDescent="0.25">
      <c r="B327" s="329"/>
      <c r="C327" s="330"/>
      <c r="D327" s="331"/>
      <c r="E327" s="332"/>
      <c r="F327" s="332"/>
      <c r="G327" s="332"/>
      <c r="H327" s="332"/>
      <c r="I327" s="332"/>
      <c r="J327" s="332"/>
    </row>
    <row r="328" spans="2:10" x14ac:dyDescent="0.25">
      <c r="B328" s="329"/>
      <c r="C328" s="330"/>
      <c r="D328" s="331"/>
      <c r="E328" s="332"/>
      <c r="F328" s="332"/>
      <c r="G328" s="332"/>
      <c r="H328" s="332"/>
      <c r="I328" s="332"/>
      <c r="J328" s="332"/>
    </row>
    <row r="329" spans="2:10" x14ac:dyDescent="0.25">
      <c r="B329" s="329"/>
      <c r="C329" s="330"/>
      <c r="D329" s="331"/>
      <c r="E329" s="332"/>
      <c r="F329" s="332"/>
      <c r="G329" s="332"/>
      <c r="H329" s="332"/>
      <c r="I329" s="332"/>
      <c r="J329" s="332"/>
    </row>
    <row r="330" spans="2:10" x14ac:dyDescent="0.25">
      <c r="B330" s="329"/>
      <c r="C330" s="330"/>
      <c r="D330" s="331"/>
      <c r="E330" s="332"/>
      <c r="F330" s="332"/>
      <c r="G330" s="332"/>
      <c r="H330" s="332"/>
      <c r="I330" s="332"/>
      <c r="J330" s="332"/>
    </row>
    <row r="331" spans="2:10" x14ac:dyDescent="0.25">
      <c r="B331" s="329"/>
      <c r="C331" s="330"/>
      <c r="D331" s="331"/>
      <c r="E331" s="332"/>
      <c r="F331" s="332"/>
      <c r="G331" s="332"/>
      <c r="H331" s="332"/>
      <c r="I331" s="332"/>
      <c r="J331" s="332"/>
    </row>
    <row r="332" spans="2:10" x14ac:dyDescent="0.25">
      <c r="B332" s="329"/>
      <c r="C332" s="330"/>
      <c r="D332" s="331"/>
      <c r="E332" s="332"/>
      <c r="F332" s="332"/>
      <c r="G332" s="332"/>
      <c r="H332" s="332"/>
      <c r="I332" s="332"/>
      <c r="J332" s="332"/>
    </row>
    <row r="333" spans="2:10" x14ac:dyDescent="0.25">
      <c r="B333" s="329"/>
      <c r="C333" s="330"/>
      <c r="D333" s="331"/>
      <c r="E333" s="332"/>
      <c r="F333" s="332"/>
      <c r="G333" s="332"/>
      <c r="H333" s="332"/>
      <c r="I333" s="332"/>
      <c r="J333" s="332"/>
    </row>
    <row r="334" spans="2:10" x14ac:dyDescent="0.25">
      <c r="B334" s="329"/>
      <c r="C334" s="330"/>
      <c r="D334" s="331"/>
      <c r="E334" s="332"/>
      <c r="F334" s="332"/>
      <c r="G334" s="332"/>
      <c r="H334" s="332"/>
      <c r="I334" s="332"/>
      <c r="J334" s="332"/>
    </row>
    <row r="335" spans="2:10" x14ac:dyDescent="0.25">
      <c r="B335" s="329"/>
      <c r="C335" s="330"/>
      <c r="D335" s="331"/>
      <c r="E335" s="332"/>
      <c r="F335" s="332"/>
      <c r="G335" s="332"/>
      <c r="H335" s="332"/>
      <c r="I335" s="332"/>
      <c r="J335" s="332"/>
    </row>
    <row r="336" spans="2:10" x14ac:dyDescent="0.25">
      <c r="B336" s="329"/>
      <c r="C336" s="330"/>
      <c r="D336" s="331"/>
      <c r="E336" s="332"/>
      <c r="F336" s="332"/>
      <c r="G336" s="332"/>
      <c r="H336" s="332"/>
      <c r="I336" s="332"/>
      <c r="J336" s="332"/>
    </row>
    <row r="337" spans="2:10" x14ac:dyDescent="0.25">
      <c r="B337" s="329"/>
      <c r="C337" s="330"/>
      <c r="D337" s="331"/>
      <c r="E337" s="332"/>
      <c r="F337" s="332"/>
      <c r="G337" s="332"/>
      <c r="H337" s="332"/>
      <c r="I337" s="332"/>
      <c r="J337" s="332"/>
    </row>
    <row r="338" spans="2:10" x14ac:dyDescent="0.25">
      <c r="B338" s="329"/>
      <c r="C338" s="330"/>
      <c r="D338" s="331"/>
      <c r="E338" s="332"/>
      <c r="F338" s="332"/>
      <c r="G338" s="332"/>
      <c r="H338" s="332"/>
      <c r="I338" s="332"/>
      <c r="J338" s="332"/>
    </row>
    <row r="339" spans="2:10" x14ac:dyDescent="0.25">
      <c r="B339" s="329"/>
      <c r="C339" s="330"/>
      <c r="D339" s="331"/>
      <c r="E339" s="332"/>
      <c r="F339" s="332"/>
      <c r="G339" s="332"/>
      <c r="H339" s="332"/>
      <c r="I339" s="332"/>
      <c r="J339" s="332"/>
    </row>
    <row r="340" spans="2:10" x14ac:dyDescent="0.25">
      <c r="B340" s="329"/>
      <c r="C340" s="330"/>
      <c r="D340" s="331"/>
      <c r="E340" s="332"/>
      <c r="F340" s="332"/>
      <c r="G340" s="332"/>
      <c r="H340" s="332"/>
      <c r="I340" s="332"/>
      <c r="J340" s="332"/>
    </row>
    <row r="341" spans="2:10" x14ac:dyDescent="0.25">
      <c r="B341" s="329"/>
      <c r="C341" s="330"/>
      <c r="D341" s="331"/>
      <c r="E341" s="332"/>
      <c r="F341" s="332"/>
      <c r="G341" s="332"/>
      <c r="H341" s="332"/>
      <c r="I341" s="332"/>
      <c r="J341" s="332"/>
    </row>
    <row r="342" spans="2:10" x14ac:dyDescent="0.25">
      <c r="B342" s="329"/>
      <c r="C342" s="330"/>
      <c r="D342" s="331"/>
      <c r="E342" s="332"/>
      <c r="F342" s="332"/>
      <c r="G342" s="332"/>
      <c r="H342" s="332"/>
      <c r="I342" s="332"/>
      <c r="J342" s="332"/>
    </row>
    <row r="343" spans="2:10" x14ac:dyDescent="0.25">
      <c r="B343" s="329"/>
      <c r="C343" s="330"/>
      <c r="D343" s="331"/>
      <c r="E343" s="332"/>
      <c r="F343" s="332"/>
      <c r="G343" s="332"/>
      <c r="H343" s="332"/>
      <c r="I343" s="332"/>
      <c r="J343" s="332"/>
    </row>
    <row r="344" spans="2:10" x14ac:dyDescent="0.25">
      <c r="B344" s="329"/>
      <c r="C344" s="330"/>
      <c r="D344" s="331"/>
      <c r="E344" s="332"/>
      <c r="F344" s="332"/>
      <c r="G344" s="332"/>
      <c r="H344" s="332"/>
      <c r="I344" s="332"/>
      <c r="J344" s="332"/>
    </row>
    <row r="345" spans="2:10" x14ac:dyDescent="0.25">
      <c r="B345" s="329"/>
      <c r="C345" s="330"/>
      <c r="D345" s="331"/>
      <c r="E345" s="332"/>
      <c r="F345" s="332"/>
      <c r="G345" s="332"/>
      <c r="H345" s="332"/>
      <c r="I345" s="332"/>
      <c r="J345" s="332"/>
    </row>
    <row r="346" spans="2:10" x14ac:dyDescent="0.25">
      <c r="B346" s="329"/>
      <c r="C346" s="330"/>
      <c r="D346" s="331"/>
      <c r="E346" s="332"/>
      <c r="F346" s="332"/>
      <c r="G346" s="332"/>
      <c r="H346" s="332"/>
      <c r="I346" s="332"/>
      <c r="J346" s="332"/>
    </row>
    <row r="347" spans="2:10" x14ac:dyDescent="0.25">
      <c r="B347" s="329"/>
      <c r="C347" s="330"/>
      <c r="D347" s="331"/>
      <c r="E347" s="332"/>
      <c r="F347" s="332"/>
      <c r="G347" s="332"/>
      <c r="H347" s="332"/>
      <c r="I347" s="332"/>
      <c r="J347" s="332"/>
    </row>
    <row r="348" spans="2:10" x14ac:dyDescent="0.25">
      <c r="B348" s="329"/>
      <c r="C348" s="330"/>
      <c r="D348" s="331"/>
      <c r="E348" s="332"/>
      <c r="F348" s="332"/>
      <c r="G348" s="332"/>
      <c r="H348" s="332"/>
      <c r="I348" s="332"/>
      <c r="J348" s="332"/>
    </row>
    <row r="349" spans="2:10" x14ac:dyDescent="0.25">
      <c r="B349" s="329"/>
      <c r="C349" s="330"/>
      <c r="D349" s="331"/>
      <c r="E349" s="332"/>
      <c r="F349" s="332"/>
      <c r="G349" s="332"/>
      <c r="H349" s="332"/>
      <c r="I349" s="332"/>
      <c r="J349" s="332"/>
    </row>
    <row r="350" spans="2:10" x14ac:dyDescent="0.25">
      <c r="B350" s="329"/>
      <c r="C350" s="330"/>
      <c r="D350" s="331"/>
      <c r="E350" s="332"/>
      <c r="F350" s="332"/>
      <c r="G350" s="332"/>
      <c r="H350" s="332"/>
      <c r="I350" s="332"/>
      <c r="J350" s="332"/>
    </row>
    <row r="351" spans="2:10" x14ac:dyDescent="0.25">
      <c r="B351" s="329"/>
      <c r="C351" s="330"/>
      <c r="D351" s="331"/>
      <c r="E351" s="332"/>
      <c r="F351" s="332"/>
      <c r="G351" s="332"/>
      <c r="H351" s="332"/>
      <c r="I351" s="332"/>
      <c r="J351" s="332"/>
    </row>
    <row r="352" spans="2:10" x14ac:dyDescent="0.25">
      <c r="B352" s="329"/>
      <c r="C352" s="330"/>
      <c r="D352" s="331"/>
      <c r="E352" s="332"/>
      <c r="F352" s="332"/>
      <c r="G352" s="332"/>
      <c r="H352" s="332"/>
      <c r="I352" s="332"/>
      <c r="J352" s="332"/>
    </row>
    <row r="353" spans="2:10" x14ac:dyDescent="0.25">
      <c r="B353" s="329"/>
      <c r="C353" s="330"/>
      <c r="D353" s="331"/>
      <c r="E353" s="332"/>
      <c r="F353" s="332"/>
      <c r="G353" s="332"/>
      <c r="H353" s="332"/>
      <c r="I353" s="332"/>
      <c r="J353" s="332"/>
    </row>
    <row r="354" spans="2:10" x14ac:dyDescent="0.25">
      <c r="B354" s="329"/>
      <c r="C354" s="330"/>
      <c r="D354" s="331"/>
      <c r="E354" s="332"/>
      <c r="F354" s="332"/>
      <c r="G354" s="332"/>
      <c r="H354" s="332"/>
      <c r="I354" s="332"/>
      <c r="J354" s="332"/>
    </row>
    <row r="355" spans="2:10" x14ac:dyDescent="0.25">
      <c r="B355" s="329"/>
      <c r="C355" s="330"/>
      <c r="D355" s="331"/>
      <c r="E355" s="332"/>
      <c r="F355" s="332"/>
      <c r="G355" s="332"/>
      <c r="H355" s="332"/>
      <c r="I355" s="332"/>
      <c r="J355" s="332"/>
    </row>
    <row r="356" spans="2:10" x14ac:dyDescent="0.25">
      <c r="B356" s="329"/>
      <c r="C356" s="330"/>
      <c r="D356" s="331"/>
      <c r="E356" s="332"/>
      <c r="F356" s="332"/>
      <c r="G356" s="332"/>
      <c r="H356" s="332"/>
      <c r="I356" s="332"/>
      <c r="J356" s="332"/>
    </row>
    <row r="357" spans="2:10" x14ac:dyDescent="0.25">
      <c r="B357" s="329"/>
      <c r="C357" s="330"/>
      <c r="D357" s="331"/>
      <c r="E357" s="332"/>
      <c r="F357" s="332"/>
      <c r="G357" s="332"/>
      <c r="H357" s="332"/>
      <c r="I357" s="332"/>
      <c r="J357" s="332"/>
    </row>
    <row r="358" spans="2:10" x14ac:dyDescent="0.25">
      <c r="B358" s="329"/>
      <c r="C358" s="330"/>
      <c r="D358" s="331"/>
      <c r="E358" s="332"/>
      <c r="F358" s="332"/>
      <c r="G358" s="332"/>
      <c r="H358" s="332"/>
      <c r="I358" s="332"/>
      <c r="J358" s="332"/>
    </row>
    <row r="359" spans="2:10" x14ac:dyDescent="0.25">
      <c r="B359" s="329"/>
      <c r="C359" s="330"/>
      <c r="D359" s="331"/>
      <c r="E359" s="332"/>
      <c r="F359" s="332"/>
      <c r="G359" s="332"/>
      <c r="H359" s="332"/>
      <c r="I359" s="332"/>
      <c r="J359" s="332"/>
    </row>
    <row r="360" spans="2:10" x14ac:dyDescent="0.25">
      <c r="B360" s="329"/>
      <c r="C360" s="330"/>
      <c r="D360" s="331"/>
      <c r="E360" s="332"/>
      <c r="F360" s="332"/>
      <c r="G360" s="332"/>
      <c r="H360" s="332"/>
      <c r="I360" s="332"/>
      <c r="J360" s="332"/>
    </row>
    <row r="361" spans="2:10" x14ac:dyDescent="0.25">
      <c r="B361" s="329"/>
      <c r="C361" s="330"/>
      <c r="D361" s="331"/>
      <c r="E361" s="332"/>
      <c r="F361" s="332"/>
      <c r="G361" s="332"/>
      <c r="H361" s="332"/>
      <c r="I361" s="332"/>
      <c r="J361" s="332"/>
    </row>
    <row r="362" spans="2:10" x14ac:dyDescent="0.25">
      <c r="B362" s="329"/>
      <c r="C362" s="330"/>
      <c r="D362" s="331"/>
      <c r="E362" s="332"/>
      <c r="F362" s="332"/>
      <c r="G362" s="332"/>
      <c r="H362" s="332"/>
      <c r="I362" s="332"/>
      <c r="J362" s="332"/>
    </row>
    <row r="363" spans="2:10" x14ac:dyDescent="0.25">
      <c r="B363" s="329"/>
      <c r="C363" s="330"/>
      <c r="D363" s="331"/>
      <c r="E363" s="332"/>
      <c r="F363" s="332"/>
      <c r="G363" s="332"/>
      <c r="H363" s="332"/>
      <c r="I363" s="332"/>
      <c r="J363" s="332"/>
    </row>
    <row r="364" spans="2:10" x14ac:dyDescent="0.25">
      <c r="B364" s="329"/>
      <c r="C364" s="330"/>
      <c r="D364" s="331"/>
      <c r="E364" s="332"/>
      <c r="F364" s="332"/>
      <c r="G364" s="332"/>
      <c r="H364" s="332"/>
      <c r="I364" s="332"/>
      <c r="J364" s="332"/>
    </row>
    <row r="365" spans="2:10" x14ac:dyDescent="0.25">
      <c r="B365" s="329"/>
      <c r="C365" s="330"/>
      <c r="D365" s="331"/>
      <c r="E365" s="332"/>
      <c r="F365" s="332"/>
      <c r="G365" s="332"/>
      <c r="H365" s="332"/>
      <c r="I365" s="332"/>
      <c r="J365" s="332"/>
    </row>
    <row r="366" spans="2:10" x14ac:dyDescent="0.25">
      <c r="B366" s="329"/>
      <c r="C366" s="330"/>
      <c r="D366" s="331"/>
      <c r="E366" s="332"/>
      <c r="F366" s="332"/>
      <c r="G366" s="332"/>
      <c r="H366" s="332"/>
      <c r="I366" s="332"/>
      <c r="J366" s="332"/>
    </row>
    <row r="367" spans="2:10" x14ac:dyDescent="0.25">
      <c r="B367" s="329"/>
      <c r="C367" s="330"/>
      <c r="D367" s="331"/>
      <c r="E367" s="332"/>
      <c r="F367" s="332"/>
      <c r="G367" s="332"/>
      <c r="H367" s="332"/>
      <c r="I367" s="332"/>
      <c r="J367" s="332"/>
    </row>
    <row r="368" spans="2:10" x14ac:dyDescent="0.25">
      <c r="B368" s="329"/>
      <c r="C368" s="330"/>
      <c r="D368" s="331"/>
      <c r="E368" s="332"/>
      <c r="F368" s="332"/>
      <c r="G368" s="332"/>
      <c r="H368" s="332"/>
      <c r="I368" s="332"/>
      <c r="J368" s="332"/>
    </row>
    <row r="369" spans="2:10" x14ac:dyDescent="0.25">
      <c r="B369" s="329"/>
      <c r="C369" s="330"/>
      <c r="D369" s="331"/>
      <c r="E369" s="332"/>
      <c r="F369" s="332"/>
      <c r="G369" s="332"/>
      <c r="H369" s="332"/>
      <c r="I369" s="332"/>
      <c r="J369" s="332"/>
    </row>
    <row r="370" spans="2:10" x14ac:dyDescent="0.25">
      <c r="B370" s="329"/>
      <c r="C370" s="330"/>
      <c r="D370" s="331"/>
      <c r="E370" s="332"/>
      <c r="F370" s="332"/>
      <c r="G370" s="332"/>
      <c r="H370" s="332"/>
      <c r="I370" s="332"/>
      <c r="J370" s="332"/>
    </row>
    <row r="371" spans="2:10" x14ac:dyDescent="0.25">
      <c r="B371" s="329"/>
      <c r="C371" s="330"/>
      <c r="D371" s="331"/>
      <c r="E371" s="332"/>
      <c r="F371" s="332"/>
      <c r="G371" s="332"/>
      <c r="H371" s="332"/>
      <c r="I371" s="332"/>
      <c r="J371" s="332"/>
    </row>
    <row r="372" spans="2:10" x14ac:dyDescent="0.25">
      <c r="B372" s="329"/>
      <c r="C372" s="330"/>
      <c r="D372" s="331"/>
      <c r="E372" s="332"/>
      <c r="F372" s="332"/>
      <c r="G372" s="332"/>
      <c r="H372" s="332"/>
      <c r="I372" s="332"/>
      <c r="J372" s="332"/>
    </row>
    <row r="373" spans="2:10" x14ac:dyDescent="0.25">
      <c r="B373" s="329"/>
      <c r="C373" s="330"/>
      <c r="D373" s="331"/>
      <c r="E373" s="332"/>
      <c r="F373" s="332"/>
      <c r="G373" s="332"/>
      <c r="H373" s="332"/>
      <c r="I373" s="332"/>
      <c r="J373" s="332"/>
    </row>
    <row r="374" spans="2:10" x14ac:dyDescent="0.25">
      <c r="B374" s="329"/>
      <c r="C374" s="330"/>
      <c r="D374" s="331"/>
      <c r="E374" s="332"/>
      <c r="F374" s="332"/>
      <c r="G374" s="332"/>
      <c r="H374" s="332"/>
      <c r="I374" s="332"/>
      <c r="J374" s="332"/>
    </row>
    <row r="375" spans="2:10" x14ac:dyDescent="0.25">
      <c r="B375" s="329"/>
      <c r="C375" s="330"/>
      <c r="D375" s="331"/>
      <c r="E375" s="332"/>
      <c r="F375" s="332"/>
      <c r="G375" s="332"/>
      <c r="H375" s="332"/>
      <c r="I375" s="332"/>
      <c r="J375" s="332"/>
    </row>
    <row r="376" spans="2:10" x14ac:dyDescent="0.25">
      <c r="B376" s="329"/>
      <c r="C376" s="330"/>
      <c r="D376" s="331"/>
      <c r="E376" s="332"/>
      <c r="F376" s="332"/>
      <c r="G376" s="332"/>
      <c r="H376" s="332"/>
      <c r="I376" s="332"/>
      <c r="J376" s="332"/>
    </row>
    <row r="377" spans="2:10" x14ac:dyDescent="0.25">
      <c r="B377" s="329"/>
      <c r="C377" s="330"/>
      <c r="D377" s="331"/>
      <c r="E377" s="332"/>
      <c r="F377" s="332"/>
      <c r="G377" s="332"/>
      <c r="H377" s="332"/>
      <c r="I377" s="332"/>
      <c r="J377" s="332"/>
    </row>
    <row r="378" spans="2:10" x14ac:dyDescent="0.25">
      <c r="B378" s="329"/>
      <c r="C378" s="330"/>
      <c r="D378" s="331"/>
      <c r="E378" s="332"/>
      <c r="F378" s="332"/>
      <c r="G378" s="332"/>
      <c r="H378" s="332"/>
      <c r="I378" s="332"/>
      <c r="J378" s="332"/>
    </row>
    <row r="379" spans="2:10" x14ac:dyDescent="0.25">
      <c r="B379" s="329"/>
      <c r="C379" s="330"/>
      <c r="D379" s="331"/>
      <c r="E379" s="332"/>
      <c r="F379" s="332"/>
      <c r="G379" s="332"/>
      <c r="H379" s="332"/>
      <c r="I379" s="332"/>
      <c r="J379" s="332"/>
    </row>
    <row r="380" spans="2:10" x14ac:dyDescent="0.25">
      <c r="B380" s="329"/>
      <c r="C380" s="330"/>
      <c r="D380" s="331"/>
      <c r="E380" s="332"/>
      <c r="F380" s="332"/>
      <c r="G380" s="332"/>
      <c r="H380" s="332"/>
      <c r="I380" s="332"/>
      <c r="J380" s="332"/>
    </row>
    <row r="381" spans="2:10" x14ac:dyDescent="0.25">
      <c r="B381" s="329"/>
      <c r="C381" s="330"/>
      <c r="D381" s="331"/>
      <c r="E381" s="332"/>
      <c r="F381" s="332"/>
      <c r="G381" s="332"/>
      <c r="H381" s="332"/>
      <c r="I381" s="332"/>
      <c r="J381" s="332"/>
    </row>
    <row r="382" spans="2:10" x14ac:dyDescent="0.25">
      <c r="B382" s="329"/>
      <c r="C382" s="330"/>
      <c r="D382" s="331"/>
      <c r="E382" s="332"/>
      <c r="F382" s="332"/>
      <c r="G382" s="332"/>
      <c r="H382" s="332"/>
      <c r="I382" s="332"/>
      <c r="J382" s="332"/>
    </row>
    <row r="383" spans="2:10" x14ac:dyDescent="0.25">
      <c r="B383" s="329"/>
      <c r="C383" s="330"/>
      <c r="D383" s="331"/>
      <c r="E383" s="332"/>
      <c r="F383" s="332"/>
      <c r="G383" s="332"/>
      <c r="H383" s="332"/>
      <c r="I383" s="332"/>
      <c r="J383" s="332"/>
    </row>
    <row r="384" spans="2:10" x14ac:dyDescent="0.25">
      <c r="B384" s="329"/>
      <c r="C384" s="330"/>
      <c r="D384" s="331"/>
      <c r="E384" s="332"/>
      <c r="F384" s="332"/>
      <c r="G384" s="332"/>
      <c r="H384" s="332"/>
      <c r="I384" s="332"/>
      <c r="J384" s="332"/>
    </row>
    <row r="385" spans="2:10" x14ac:dyDescent="0.25">
      <c r="B385" s="329"/>
      <c r="C385" s="330"/>
      <c r="D385" s="331"/>
      <c r="E385" s="332"/>
      <c r="F385" s="332"/>
      <c r="G385" s="332"/>
      <c r="H385" s="332"/>
      <c r="I385" s="332"/>
      <c r="J385" s="332"/>
    </row>
    <row r="386" spans="2:10" x14ac:dyDescent="0.25">
      <c r="B386" s="329"/>
      <c r="C386" s="330"/>
      <c r="D386" s="331"/>
      <c r="E386" s="332"/>
      <c r="F386" s="332"/>
      <c r="G386" s="332"/>
      <c r="H386" s="332"/>
      <c r="I386" s="332"/>
      <c r="J386" s="332"/>
    </row>
    <row r="387" spans="2:10" x14ac:dyDescent="0.25">
      <c r="B387" s="329"/>
      <c r="C387" s="330"/>
      <c r="D387" s="331"/>
      <c r="E387" s="332"/>
      <c r="F387" s="332"/>
      <c r="G387" s="332"/>
      <c r="H387" s="332"/>
      <c r="I387" s="332"/>
      <c r="J387" s="332"/>
    </row>
    <row r="388" spans="2:10" x14ac:dyDescent="0.25">
      <c r="B388" s="329"/>
      <c r="C388" s="330"/>
      <c r="D388" s="331"/>
      <c r="E388" s="332"/>
      <c r="F388" s="332"/>
      <c r="G388" s="332"/>
      <c r="H388" s="332"/>
      <c r="I388" s="332"/>
      <c r="J388" s="332"/>
    </row>
    <row r="389" spans="2:10" x14ac:dyDescent="0.25">
      <c r="B389" s="329"/>
      <c r="C389" s="330"/>
      <c r="D389" s="331"/>
      <c r="E389" s="332"/>
      <c r="F389" s="332"/>
      <c r="G389" s="332"/>
      <c r="H389" s="332"/>
      <c r="I389" s="332"/>
      <c r="J389" s="332"/>
    </row>
    <row r="390" spans="2:10" x14ac:dyDescent="0.25">
      <c r="B390" s="329"/>
      <c r="C390" s="330"/>
      <c r="D390" s="331"/>
      <c r="E390" s="332"/>
      <c r="F390" s="332"/>
      <c r="G390" s="332"/>
      <c r="H390" s="332"/>
      <c r="I390" s="332"/>
      <c r="J390" s="332"/>
    </row>
    <row r="391" spans="2:10" x14ac:dyDescent="0.25">
      <c r="B391" s="329"/>
      <c r="C391" s="330"/>
      <c r="D391" s="331"/>
      <c r="E391" s="332"/>
      <c r="F391" s="332"/>
      <c r="G391" s="332"/>
      <c r="H391" s="332"/>
      <c r="I391" s="332"/>
      <c r="J391" s="332"/>
    </row>
    <row r="392" spans="2:10" x14ac:dyDescent="0.25">
      <c r="B392" s="329"/>
      <c r="C392" s="330"/>
      <c r="D392" s="331"/>
      <c r="E392" s="332"/>
      <c r="F392" s="332"/>
      <c r="G392" s="332"/>
      <c r="H392" s="332"/>
      <c r="I392" s="332"/>
      <c r="J392" s="332"/>
    </row>
    <row r="393" spans="2:10" x14ac:dyDescent="0.25">
      <c r="B393" s="329"/>
      <c r="C393" s="330"/>
      <c r="D393" s="331"/>
      <c r="E393" s="332"/>
      <c r="F393" s="332"/>
      <c r="G393" s="332"/>
      <c r="H393" s="332"/>
      <c r="I393" s="332"/>
      <c r="J393" s="332"/>
    </row>
    <row r="394" spans="2:10" x14ac:dyDescent="0.25">
      <c r="B394" s="329"/>
      <c r="C394" s="330"/>
      <c r="D394" s="331"/>
      <c r="E394" s="332"/>
      <c r="F394" s="332"/>
      <c r="G394" s="332"/>
      <c r="H394" s="332"/>
      <c r="I394" s="332"/>
      <c r="J394" s="332"/>
    </row>
    <row r="395" spans="2:10" x14ac:dyDescent="0.25">
      <c r="B395" s="329"/>
      <c r="C395" s="330"/>
      <c r="D395" s="331"/>
      <c r="E395" s="332"/>
      <c r="F395" s="332"/>
      <c r="G395" s="332"/>
      <c r="H395" s="332"/>
      <c r="I395" s="332"/>
      <c r="J395" s="332"/>
    </row>
    <row r="396" spans="2:10" x14ac:dyDescent="0.25">
      <c r="B396" s="329"/>
      <c r="C396" s="330"/>
      <c r="D396" s="331"/>
      <c r="E396" s="332"/>
      <c r="F396" s="332"/>
      <c r="G396" s="332"/>
      <c r="H396" s="332"/>
      <c r="I396" s="332"/>
      <c r="J396" s="332"/>
    </row>
    <row r="397" spans="2:10" x14ac:dyDescent="0.25">
      <c r="B397" s="329"/>
      <c r="C397" s="330"/>
      <c r="D397" s="331"/>
      <c r="E397" s="332"/>
      <c r="F397" s="332"/>
      <c r="G397" s="332"/>
      <c r="H397" s="332"/>
      <c r="I397" s="332"/>
      <c r="J397" s="332"/>
    </row>
    <row r="398" spans="2:10" x14ac:dyDescent="0.25">
      <c r="B398" s="329"/>
      <c r="C398" s="330"/>
      <c r="D398" s="331"/>
      <c r="E398" s="332"/>
      <c r="F398" s="332"/>
      <c r="G398" s="332"/>
      <c r="H398" s="332"/>
      <c r="I398" s="332"/>
      <c r="J398" s="332"/>
    </row>
    <row r="399" spans="2:10" x14ac:dyDescent="0.25">
      <c r="B399" s="329"/>
      <c r="C399" s="330"/>
      <c r="D399" s="331"/>
      <c r="E399" s="332"/>
      <c r="F399" s="332"/>
      <c r="G399" s="332"/>
      <c r="H399" s="332"/>
      <c r="I399" s="332"/>
      <c r="J399" s="332"/>
    </row>
    <row r="400" spans="2:10" x14ac:dyDescent="0.25">
      <c r="B400" s="329"/>
      <c r="C400" s="330"/>
      <c r="D400" s="331"/>
      <c r="E400" s="332"/>
      <c r="F400" s="332"/>
      <c r="G400" s="332"/>
      <c r="H400" s="332"/>
      <c r="I400" s="332"/>
      <c r="J400" s="332"/>
    </row>
    <row r="401" spans="2:10" x14ac:dyDescent="0.25">
      <c r="B401" s="329"/>
      <c r="C401" s="330"/>
      <c r="D401" s="331"/>
      <c r="E401" s="332"/>
      <c r="F401" s="332"/>
      <c r="G401" s="332"/>
      <c r="H401" s="332"/>
      <c r="I401" s="332"/>
      <c r="J401" s="332"/>
    </row>
    <row r="402" spans="2:10" x14ac:dyDescent="0.25">
      <c r="B402" s="329"/>
      <c r="C402" s="330"/>
      <c r="D402" s="331"/>
      <c r="E402" s="332"/>
      <c r="F402" s="332"/>
      <c r="G402" s="332"/>
      <c r="H402" s="332"/>
      <c r="I402" s="332"/>
      <c r="J402" s="332"/>
    </row>
    <row r="403" spans="2:10" x14ac:dyDescent="0.25">
      <c r="B403" s="329"/>
      <c r="C403" s="330"/>
      <c r="D403" s="331"/>
      <c r="E403" s="332"/>
      <c r="F403" s="332"/>
      <c r="G403" s="332"/>
      <c r="H403" s="332"/>
      <c r="I403" s="332"/>
      <c r="J403" s="332"/>
    </row>
    <row r="404" spans="2:10" x14ac:dyDescent="0.25">
      <c r="B404" s="329"/>
      <c r="C404" s="330"/>
      <c r="D404" s="331"/>
      <c r="E404" s="332"/>
      <c r="F404" s="332"/>
      <c r="G404" s="332"/>
      <c r="H404" s="332"/>
      <c r="I404" s="332"/>
      <c r="J404" s="332"/>
    </row>
    <row r="405" spans="2:10" x14ac:dyDescent="0.25">
      <c r="B405" s="329"/>
      <c r="C405" s="330"/>
      <c r="D405" s="331"/>
      <c r="E405" s="332"/>
      <c r="F405" s="332"/>
      <c r="G405" s="332"/>
      <c r="H405" s="332"/>
      <c r="I405" s="332"/>
      <c r="J405" s="332"/>
    </row>
    <row r="406" spans="2:10" x14ac:dyDescent="0.25">
      <c r="B406" s="329"/>
      <c r="C406" s="330"/>
      <c r="D406" s="331"/>
      <c r="E406" s="332"/>
      <c r="F406" s="332"/>
      <c r="G406" s="332"/>
      <c r="H406" s="332"/>
      <c r="I406" s="332"/>
      <c r="J406" s="332"/>
    </row>
    <row r="407" spans="2:10" x14ac:dyDescent="0.25">
      <c r="B407" s="329"/>
      <c r="C407" s="330"/>
      <c r="D407" s="331"/>
      <c r="E407" s="332"/>
      <c r="F407" s="332"/>
      <c r="G407" s="332"/>
      <c r="H407" s="332"/>
      <c r="I407" s="332"/>
      <c r="J407" s="332"/>
    </row>
    <row r="408" spans="2:10" x14ac:dyDescent="0.25">
      <c r="B408" s="329"/>
      <c r="C408" s="330"/>
      <c r="D408" s="331"/>
      <c r="E408" s="332"/>
      <c r="F408" s="332"/>
      <c r="G408" s="332"/>
      <c r="H408" s="332"/>
      <c r="I408" s="332"/>
      <c r="J408" s="332"/>
    </row>
    <row r="409" spans="2:10" x14ac:dyDescent="0.25">
      <c r="B409" s="329"/>
      <c r="C409" s="330"/>
      <c r="D409" s="331"/>
      <c r="E409" s="332"/>
      <c r="F409" s="332"/>
      <c r="G409" s="332"/>
      <c r="H409" s="332"/>
      <c r="I409" s="332"/>
      <c r="J409" s="332"/>
    </row>
    <row r="410" spans="2:10" x14ac:dyDescent="0.25">
      <c r="B410" s="329"/>
      <c r="C410" s="330"/>
      <c r="D410" s="331"/>
      <c r="E410" s="332"/>
      <c r="F410" s="332"/>
      <c r="G410" s="332"/>
      <c r="H410" s="332"/>
      <c r="I410" s="332"/>
      <c r="J410" s="332"/>
    </row>
    <row r="411" spans="2:10" x14ac:dyDescent="0.25">
      <c r="B411" s="329"/>
      <c r="C411" s="330"/>
      <c r="D411" s="331"/>
      <c r="E411" s="332"/>
      <c r="F411" s="332"/>
      <c r="G411" s="332"/>
      <c r="H411" s="332"/>
      <c r="I411" s="332"/>
      <c r="J411" s="332"/>
    </row>
    <row r="412" spans="2:10" x14ac:dyDescent="0.25">
      <c r="B412" s="329"/>
      <c r="C412" s="330"/>
      <c r="D412" s="331"/>
      <c r="E412" s="332"/>
      <c r="F412" s="332"/>
      <c r="G412" s="332"/>
      <c r="H412" s="332"/>
      <c r="I412" s="332"/>
      <c r="J412" s="332"/>
    </row>
    <row r="413" spans="2:10" x14ac:dyDescent="0.25">
      <c r="B413" s="329"/>
      <c r="C413" s="330"/>
      <c r="D413" s="331"/>
      <c r="E413" s="332"/>
      <c r="F413" s="332"/>
      <c r="G413" s="332"/>
      <c r="H413" s="332"/>
      <c r="I413" s="332"/>
      <c r="J413" s="332"/>
    </row>
    <row r="414" spans="2:10" x14ac:dyDescent="0.25">
      <c r="B414" s="329"/>
      <c r="C414" s="330"/>
      <c r="D414" s="331"/>
      <c r="E414" s="332"/>
      <c r="F414" s="332"/>
      <c r="G414" s="332"/>
      <c r="H414" s="332"/>
      <c r="I414" s="332"/>
      <c r="J414" s="332"/>
    </row>
    <row r="415" spans="2:10" x14ac:dyDescent="0.25">
      <c r="B415" s="329"/>
      <c r="C415" s="330"/>
      <c r="D415" s="331"/>
      <c r="E415" s="332"/>
      <c r="F415" s="332"/>
      <c r="G415" s="332"/>
      <c r="H415" s="332"/>
      <c r="I415" s="332"/>
      <c r="J415" s="332"/>
    </row>
    <row r="416" spans="2:10" x14ac:dyDescent="0.25">
      <c r="B416" s="329"/>
      <c r="C416" s="330"/>
      <c r="D416" s="331"/>
      <c r="E416" s="332"/>
      <c r="F416" s="332"/>
      <c r="G416" s="332"/>
      <c r="H416" s="332"/>
      <c r="I416" s="332"/>
      <c r="J416" s="332"/>
    </row>
    <row r="417" spans="2:10" x14ac:dyDescent="0.25">
      <c r="B417" s="329"/>
      <c r="C417" s="330"/>
      <c r="D417" s="331"/>
      <c r="E417" s="332"/>
      <c r="F417" s="332"/>
      <c r="G417" s="332"/>
      <c r="H417" s="332"/>
      <c r="I417" s="332"/>
      <c r="J417" s="332"/>
    </row>
    <row r="418" spans="2:10" x14ac:dyDescent="0.25">
      <c r="B418" s="329"/>
      <c r="C418" s="330"/>
      <c r="D418" s="331"/>
      <c r="E418" s="332"/>
      <c r="F418" s="332"/>
      <c r="G418" s="332"/>
      <c r="H418" s="332"/>
      <c r="I418" s="332"/>
      <c r="J418" s="332"/>
    </row>
    <row r="419" spans="2:10" x14ac:dyDescent="0.25">
      <c r="B419" s="329"/>
      <c r="C419" s="330"/>
      <c r="D419" s="331"/>
      <c r="E419" s="332"/>
      <c r="F419" s="332"/>
      <c r="G419" s="332"/>
      <c r="H419" s="332"/>
      <c r="I419" s="332"/>
      <c r="J419" s="332"/>
    </row>
    <row r="420" spans="2:10" x14ac:dyDescent="0.25">
      <c r="B420" s="329"/>
      <c r="C420" s="330"/>
      <c r="D420" s="331"/>
      <c r="E420" s="332"/>
      <c r="F420" s="332"/>
      <c r="G420" s="332"/>
      <c r="H420" s="332"/>
      <c r="I420" s="332"/>
      <c r="J420" s="332"/>
    </row>
    <row r="421" spans="2:10" x14ac:dyDescent="0.25">
      <c r="B421" s="329"/>
      <c r="C421" s="330"/>
      <c r="D421" s="331"/>
      <c r="E421" s="332"/>
      <c r="F421" s="332"/>
      <c r="G421" s="332"/>
      <c r="H421" s="332"/>
      <c r="I421" s="332"/>
      <c r="J421" s="332"/>
    </row>
    <row r="422" spans="2:10" x14ac:dyDescent="0.25">
      <c r="B422" s="329"/>
      <c r="C422" s="330"/>
      <c r="D422" s="331"/>
      <c r="E422" s="332"/>
      <c r="F422" s="332"/>
      <c r="G422" s="332"/>
      <c r="H422" s="332"/>
      <c r="I422" s="332"/>
      <c r="J422" s="332"/>
    </row>
    <row r="423" spans="2:10" x14ac:dyDescent="0.25">
      <c r="B423" s="329"/>
      <c r="C423" s="330"/>
      <c r="D423" s="331"/>
      <c r="E423" s="332"/>
      <c r="F423" s="332"/>
      <c r="G423" s="332"/>
      <c r="H423" s="332"/>
      <c r="I423" s="332"/>
      <c r="J423" s="332"/>
    </row>
    <row r="424" spans="2:10" x14ac:dyDescent="0.25">
      <c r="B424" s="329"/>
      <c r="C424" s="330"/>
      <c r="D424" s="331"/>
      <c r="E424" s="332"/>
      <c r="F424" s="332"/>
      <c r="G424" s="332"/>
      <c r="H424" s="332"/>
      <c r="I424" s="332"/>
      <c r="J424" s="332"/>
    </row>
    <row r="425" spans="2:10" x14ac:dyDescent="0.25">
      <c r="B425" s="329"/>
      <c r="C425" s="330"/>
      <c r="D425" s="331"/>
      <c r="E425" s="332"/>
      <c r="F425" s="332"/>
      <c r="G425" s="332"/>
      <c r="H425" s="332"/>
      <c r="I425" s="332"/>
      <c r="J425" s="332"/>
    </row>
    <row r="426" spans="2:10" x14ac:dyDescent="0.25">
      <c r="B426" s="329"/>
      <c r="C426" s="330"/>
      <c r="D426" s="331"/>
      <c r="E426" s="332"/>
      <c r="F426" s="332"/>
      <c r="G426" s="332"/>
      <c r="H426" s="332"/>
      <c r="I426" s="332"/>
      <c r="J426" s="332"/>
    </row>
    <row r="427" spans="2:10" x14ac:dyDescent="0.25">
      <c r="B427" s="329"/>
      <c r="C427" s="330"/>
      <c r="D427" s="331"/>
      <c r="E427" s="332"/>
      <c r="F427" s="332"/>
      <c r="G427" s="332"/>
      <c r="H427" s="332"/>
      <c r="I427" s="332"/>
      <c r="J427" s="332"/>
    </row>
    <row r="428" spans="2:10" x14ac:dyDescent="0.25">
      <c r="B428" s="329"/>
      <c r="C428" s="330"/>
      <c r="D428" s="331"/>
      <c r="E428" s="332"/>
      <c r="F428" s="332"/>
      <c r="G428" s="332"/>
      <c r="H428" s="332"/>
      <c r="I428" s="332"/>
      <c r="J428" s="332"/>
    </row>
    <row r="429" spans="2:10" x14ac:dyDescent="0.25">
      <c r="B429" s="329"/>
      <c r="C429" s="330"/>
      <c r="D429" s="331"/>
      <c r="E429" s="332"/>
      <c r="F429" s="332"/>
      <c r="G429" s="332"/>
      <c r="H429" s="332"/>
      <c r="I429" s="332"/>
      <c r="J429" s="332"/>
    </row>
    <row r="430" spans="2:10" x14ac:dyDescent="0.25">
      <c r="B430" s="329"/>
      <c r="C430" s="330"/>
      <c r="D430" s="331"/>
      <c r="E430" s="332"/>
      <c r="F430" s="332"/>
      <c r="G430" s="332"/>
      <c r="H430" s="332"/>
      <c r="I430" s="332"/>
      <c r="J430" s="332"/>
    </row>
    <row r="431" spans="2:10" x14ac:dyDescent="0.25">
      <c r="B431" s="329"/>
      <c r="C431" s="330"/>
      <c r="D431" s="331"/>
      <c r="E431" s="332"/>
      <c r="F431" s="332"/>
      <c r="G431" s="332"/>
      <c r="H431" s="332"/>
      <c r="I431" s="332"/>
      <c r="J431" s="332"/>
    </row>
    <row r="432" spans="2:10" x14ac:dyDescent="0.25">
      <c r="B432" s="329"/>
      <c r="C432" s="330"/>
      <c r="D432" s="331"/>
      <c r="E432" s="332"/>
      <c r="F432" s="332"/>
      <c r="G432" s="332"/>
      <c r="H432" s="332"/>
      <c r="I432" s="332"/>
      <c r="J432" s="332"/>
    </row>
    <row r="433" spans="2:10" x14ac:dyDescent="0.25">
      <c r="B433" s="329"/>
      <c r="C433" s="330"/>
      <c r="D433" s="331"/>
      <c r="E433" s="332"/>
      <c r="F433" s="332"/>
      <c r="G433" s="332"/>
      <c r="H433" s="332"/>
      <c r="I433" s="332"/>
      <c r="J433" s="332"/>
    </row>
    <row r="434" spans="2:10" x14ac:dyDescent="0.25">
      <c r="B434" s="329"/>
      <c r="C434" s="330"/>
      <c r="D434" s="331"/>
      <c r="E434" s="332"/>
      <c r="F434" s="332"/>
      <c r="G434" s="332"/>
      <c r="H434" s="332"/>
      <c r="I434" s="332"/>
      <c r="J434" s="332"/>
    </row>
    <row r="435" spans="2:10" x14ac:dyDescent="0.25">
      <c r="B435" s="329"/>
      <c r="C435" s="330"/>
      <c r="D435" s="331"/>
      <c r="E435" s="332"/>
      <c r="F435" s="332"/>
      <c r="G435" s="332"/>
      <c r="H435" s="332"/>
      <c r="I435" s="332"/>
      <c r="J435" s="332"/>
    </row>
    <row r="436" spans="2:10" x14ac:dyDescent="0.25">
      <c r="B436" s="329"/>
      <c r="C436" s="330"/>
      <c r="D436" s="331"/>
      <c r="E436" s="332"/>
      <c r="F436" s="332"/>
      <c r="G436" s="332"/>
      <c r="H436" s="332"/>
      <c r="I436" s="332"/>
      <c r="J436" s="332"/>
    </row>
    <row r="437" spans="2:10" x14ac:dyDescent="0.25">
      <c r="B437" s="329"/>
      <c r="C437" s="330"/>
      <c r="D437" s="331"/>
      <c r="E437" s="332"/>
      <c r="F437" s="332"/>
      <c r="G437" s="332"/>
      <c r="H437" s="332"/>
      <c r="I437" s="332"/>
      <c r="J437" s="332"/>
    </row>
    <row r="438" spans="2:10" x14ac:dyDescent="0.25">
      <c r="B438" s="329"/>
      <c r="C438" s="330"/>
      <c r="D438" s="331"/>
      <c r="E438" s="332"/>
      <c r="F438" s="332"/>
      <c r="G438" s="332"/>
      <c r="H438" s="332"/>
      <c r="I438" s="332"/>
      <c r="J438" s="332"/>
    </row>
    <row r="439" spans="2:10" x14ac:dyDescent="0.25">
      <c r="B439" s="329"/>
      <c r="C439" s="330"/>
      <c r="D439" s="331"/>
      <c r="E439" s="332"/>
      <c r="F439" s="332"/>
      <c r="G439" s="332"/>
      <c r="H439" s="332"/>
      <c r="I439" s="332"/>
      <c r="J439" s="332"/>
    </row>
    <row r="440" spans="2:10" x14ac:dyDescent="0.25">
      <c r="B440" s="329"/>
      <c r="C440" s="330"/>
      <c r="D440" s="331"/>
      <c r="E440" s="332"/>
      <c r="F440" s="332"/>
      <c r="G440" s="332"/>
      <c r="H440" s="332"/>
      <c r="I440" s="332"/>
      <c r="J440" s="332"/>
    </row>
    <row r="441" spans="2:10" x14ac:dyDescent="0.25">
      <c r="B441" s="329"/>
      <c r="C441" s="330"/>
      <c r="D441" s="331"/>
      <c r="E441" s="332"/>
      <c r="F441" s="332"/>
      <c r="G441" s="332"/>
      <c r="H441" s="332"/>
      <c r="I441" s="332"/>
      <c r="J441" s="332"/>
    </row>
    <row r="442" spans="2:10" x14ac:dyDescent="0.25">
      <c r="B442" s="329"/>
      <c r="C442" s="330"/>
      <c r="D442" s="331"/>
      <c r="E442" s="332"/>
      <c r="F442" s="332"/>
      <c r="G442" s="332"/>
      <c r="H442" s="332"/>
      <c r="I442" s="332"/>
      <c r="J442" s="332"/>
    </row>
    <row r="443" spans="2:10" x14ac:dyDescent="0.25">
      <c r="B443" s="329"/>
      <c r="C443" s="330"/>
      <c r="D443" s="331"/>
      <c r="E443" s="332"/>
      <c r="F443" s="332"/>
      <c r="G443" s="332"/>
      <c r="H443" s="332"/>
      <c r="I443" s="332"/>
      <c r="J443" s="332"/>
    </row>
    <row r="444" spans="2:10" x14ac:dyDescent="0.25">
      <c r="B444" s="329"/>
      <c r="C444" s="330"/>
      <c r="D444" s="331"/>
      <c r="E444" s="332"/>
      <c r="F444" s="332"/>
      <c r="G444" s="332"/>
      <c r="H444" s="332"/>
      <c r="I444" s="332"/>
      <c r="J444" s="332"/>
    </row>
    <row r="445" spans="2:10" x14ac:dyDescent="0.25">
      <c r="B445" s="329"/>
      <c r="C445" s="330"/>
      <c r="D445" s="331"/>
      <c r="E445" s="332"/>
      <c r="F445" s="332"/>
      <c r="G445" s="332"/>
      <c r="H445" s="332"/>
      <c r="I445" s="332"/>
      <c r="J445" s="332"/>
    </row>
    <row r="446" spans="2:10" x14ac:dyDescent="0.25">
      <c r="B446" s="329"/>
      <c r="C446" s="330"/>
      <c r="D446" s="331"/>
      <c r="E446" s="332"/>
      <c r="F446" s="332"/>
      <c r="G446" s="332"/>
      <c r="H446" s="332"/>
      <c r="I446" s="332"/>
      <c r="J446" s="332"/>
    </row>
    <row r="447" spans="2:10" x14ac:dyDescent="0.25">
      <c r="B447" s="329"/>
      <c r="C447" s="330"/>
      <c r="D447" s="331"/>
      <c r="E447" s="332"/>
      <c r="F447" s="332"/>
      <c r="G447" s="332"/>
      <c r="H447" s="332"/>
      <c r="I447" s="332"/>
      <c r="J447" s="332"/>
    </row>
    <row r="448" spans="2:10" x14ac:dyDescent="0.25">
      <c r="B448" s="329"/>
      <c r="C448" s="330"/>
      <c r="D448" s="331"/>
      <c r="E448" s="332"/>
      <c r="F448" s="332"/>
      <c r="G448" s="332"/>
      <c r="H448" s="332"/>
      <c r="I448" s="332"/>
      <c r="J448" s="332"/>
    </row>
    <row r="449" spans="2:10" x14ac:dyDescent="0.25">
      <c r="B449" s="329"/>
      <c r="C449" s="330"/>
      <c r="D449" s="331"/>
      <c r="E449" s="332"/>
      <c r="F449" s="332"/>
      <c r="G449" s="332"/>
      <c r="H449" s="332"/>
      <c r="I449" s="332"/>
      <c r="J449" s="332"/>
    </row>
    <row r="450" spans="2:10" x14ac:dyDescent="0.25">
      <c r="B450" s="329"/>
      <c r="C450" s="330"/>
      <c r="D450" s="331"/>
      <c r="E450" s="332"/>
      <c r="F450" s="332"/>
      <c r="G450" s="332"/>
      <c r="H450" s="332"/>
      <c r="I450" s="332"/>
      <c r="J450" s="332"/>
    </row>
    <row r="451" spans="2:10" x14ac:dyDescent="0.25">
      <c r="B451" s="329"/>
      <c r="C451" s="330"/>
      <c r="D451" s="331"/>
      <c r="E451" s="332"/>
      <c r="F451" s="332"/>
      <c r="G451" s="332"/>
      <c r="H451" s="332"/>
      <c r="I451" s="332"/>
      <c r="J451" s="332"/>
    </row>
    <row r="452" spans="2:10" x14ac:dyDescent="0.25">
      <c r="B452" s="329"/>
      <c r="C452" s="330"/>
      <c r="D452" s="331"/>
      <c r="E452" s="332"/>
      <c r="F452" s="332"/>
      <c r="G452" s="332"/>
      <c r="H452" s="332"/>
      <c r="I452" s="332"/>
      <c r="J452" s="332"/>
    </row>
    <row r="453" spans="2:10" x14ac:dyDescent="0.25">
      <c r="B453" s="329"/>
      <c r="C453" s="330"/>
      <c r="D453" s="331"/>
      <c r="E453" s="332"/>
      <c r="F453" s="332"/>
      <c r="G453" s="332"/>
      <c r="H453" s="332"/>
      <c r="I453" s="332"/>
      <c r="J453" s="332"/>
    </row>
    <row r="454" spans="2:10" x14ac:dyDescent="0.25">
      <c r="B454" s="329"/>
      <c r="C454" s="330"/>
      <c r="D454" s="331"/>
      <c r="E454" s="332"/>
      <c r="F454" s="332"/>
      <c r="G454" s="332"/>
      <c r="H454" s="332"/>
      <c r="I454" s="332"/>
      <c r="J454" s="332"/>
    </row>
    <row r="455" spans="2:10" x14ac:dyDescent="0.25">
      <c r="B455" s="329"/>
      <c r="C455" s="330"/>
      <c r="D455" s="331"/>
      <c r="E455" s="332"/>
      <c r="F455" s="332"/>
      <c r="G455" s="332"/>
      <c r="H455" s="332"/>
      <c r="I455" s="332"/>
      <c r="J455" s="332"/>
    </row>
    <row r="456" spans="2:10" x14ac:dyDescent="0.25">
      <c r="B456" s="329"/>
      <c r="C456" s="330"/>
      <c r="D456" s="331"/>
      <c r="E456" s="332"/>
      <c r="F456" s="332"/>
      <c r="G456" s="332"/>
      <c r="H456" s="332"/>
      <c r="I456" s="332"/>
      <c r="J456" s="332"/>
    </row>
    <row r="457" spans="2:10" x14ac:dyDescent="0.25">
      <c r="B457" s="329"/>
      <c r="C457" s="330"/>
      <c r="D457" s="331"/>
      <c r="E457" s="332"/>
      <c r="F457" s="332"/>
      <c r="G457" s="332"/>
      <c r="H457" s="332"/>
      <c r="I457" s="332"/>
      <c r="J457" s="332"/>
    </row>
    <row r="458" spans="2:10" x14ac:dyDescent="0.25">
      <c r="B458" s="329"/>
      <c r="C458" s="330"/>
      <c r="D458" s="331"/>
      <c r="E458" s="332"/>
      <c r="F458" s="332"/>
      <c r="G458" s="332"/>
      <c r="H458" s="332"/>
      <c r="I458" s="332"/>
      <c r="J458" s="332"/>
    </row>
    <row r="459" spans="2:10" x14ac:dyDescent="0.25">
      <c r="B459" s="329"/>
      <c r="C459" s="330"/>
      <c r="D459" s="331"/>
      <c r="E459" s="332"/>
      <c r="F459" s="332"/>
      <c r="G459" s="332"/>
      <c r="H459" s="332"/>
      <c r="I459" s="332"/>
      <c r="J459" s="332"/>
    </row>
    <row r="460" spans="2:10" x14ac:dyDescent="0.25">
      <c r="B460" s="329"/>
      <c r="C460" s="330"/>
      <c r="D460" s="331"/>
      <c r="E460" s="332"/>
      <c r="F460" s="332"/>
      <c r="G460" s="332"/>
      <c r="H460" s="332"/>
      <c r="I460" s="332"/>
      <c r="J460" s="332"/>
    </row>
    <row r="461" spans="2:10" x14ac:dyDescent="0.25">
      <c r="B461" s="329"/>
      <c r="C461" s="330"/>
      <c r="D461" s="331"/>
      <c r="E461" s="332"/>
      <c r="F461" s="332"/>
      <c r="G461" s="332"/>
      <c r="H461" s="332"/>
      <c r="I461" s="332"/>
      <c r="J461" s="332"/>
    </row>
    <row r="462" spans="2:10" x14ac:dyDescent="0.25">
      <c r="B462" s="329"/>
      <c r="C462" s="330"/>
      <c r="D462" s="331"/>
      <c r="E462" s="332"/>
      <c r="F462" s="332"/>
      <c r="G462" s="332"/>
      <c r="H462" s="332"/>
      <c r="I462" s="332"/>
      <c r="J462" s="332"/>
    </row>
    <row r="463" spans="2:10" x14ac:dyDescent="0.25">
      <c r="B463" s="329"/>
      <c r="C463" s="330"/>
      <c r="D463" s="331"/>
      <c r="E463" s="332"/>
      <c r="F463" s="332"/>
      <c r="G463" s="332"/>
      <c r="H463" s="332"/>
      <c r="I463" s="332"/>
      <c r="J463" s="332"/>
    </row>
    <row r="464" spans="2:10" x14ac:dyDescent="0.25">
      <c r="B464" s="329"/>
      <c r="C464" s="330"/>
      <c r="D464" s="331"/>
      <c r="E464" s="332"/>
      <c r="F464" s="332"/>
      <c r="G464" s="332"/>
      <c r="H464" s="332"/>
      <c r="I464" s="332"/>
      <c r="J464" s="332"/>
    </row>
    <row r="465" spans="2:10" x14ac:dyDescent="0.25">
      <c r="B465" s="329"/>
      <c r="C465" s="330"/>
      <c r="D465" s="331"/>
      <c r="E465" s="332"/>
      <c r="F465" s="332"/>
      <c r="G465" s="332"/>
      <c r="H465" s="332"/>
      <c r="I465" s="332"/>
      <c r="J465" s="332"/>
    </row>
    <row r="466" spans="2:10" x14ac:dyDescent="0.25">
      <c r="B466" s="329"/>
      <c r="C466" s="330"/>
      <c r="D466" s="331"/>
      <c r="E466" s="332"/>
      <c r="F466" s="332"/>
      <c r="G466" s="332"/>
      <c r="H466" s="332"/>
      <c r="I466" s="332"/>
      <c r="J466" s="332"/>
    </row>
    <row r="467" spans="2:10" x14ac:dyDescent="0.25">
      <c r="B467" s="329"/>
      <c r="C467" s="330"/>
      <c r="D467" s="331"/>
      <c r="E467" s="332"/>
      <c r="F467" s="332"/>
      <c r="G467" s="332"/>
      <c r="H467" s="332"/>
      <c r="I467" s="332"/>
      <c r="J467" s="332"/>
    </row>
    <row r="468" spans="2:10" x14ac:dyDescent="0.25">
      <c r="B468" s="329"/>
      <c r="C468" s="330"/>
      <c r="D468" s="331"/>
      <c r="E468" s="332"/>
      <c r="F468" s="332"/>
      <c r="G468" s="332"/>
      <c r="H468" s="332"/>
      <c r="I468" s="332"/>
      <c r="J468" s="332"/>
    </row>
    <row r="469" spans="2:10" x14ac:dyDescent="0.25">
      <c r="B469" s="329"/>
      <c r="C469" s="330"/>
      <c r="D469" s="331"/>
      <c r="E469" s="332"/>
      <c r="F469" s="332"/>
      <c r="G469" s="332"/>
      <c r="H469" s="332"/>
      <c r="I469" s="332"/>
      <c r="J469" s="332"/>
    </row>
    <row r="470" spans="2:10" x14ac:dyDescent="0.25">
      <c r="B470" s="329"/>
      <c r="C470" s="330"/>
      <c r="D470" s="331"/>
      <c r="E470" s="332"/>
      <c r="F470" s="332"/>
      <c r="G470" s="332"/>
      <c r="H470" s="332"/>
      <c r="I470" s="332"/>
      <c r="J470" s="332"/>
    </row>
    <row r="471" spans="2:10" x14ac:dyDescent="0.25">
      <c r="B471" s="329"/>
      <c r="C471" s="330"/>
      <c r="D471" s="331"/>
      <c r="E471" s="332"/>
      <c r="F471" s="332"/>
      <c r="G471" s="332"/>
      <c r="H471" s="332"/>
      <c r="I471" s="332"/>
      <c r="J471" s="332"/>
    </row>
    <row r="472" spans="2:10" x14ac:dyDescent="0.25">
      <c r="B472" s="329"/>
      <c r="C472" s="330"/>
      <c r="D472" s="331"/>
      <c r="E472" s="332"/>
      <c r="F472" s="332"/>
      <c r="G472" s="332"/>
      <c r="H472" s="332"/>
      <c r="I472" s="332"/>
      <c r="J472" s="332"/>
    </row>
    <row r="473" spans="2:10" x14ac:dyDescent="0.25">
      <c r="B473" s="329"/>
      <c r="C473" s="330"/>
      <c r="D473" s="331"/>
      <c r="E473" s="332"/>
      <c r="F473" s="332"/>
      <c r="G473" s="332"/>
      <c r="H473" s="332"/>
      <c r="I473" s="332"/>
      <c r="J473" s="332"/>
    </row>
    <row r="474" spans="2:10" x14ac:dyDescent="0.25">
      <c r="B474" s="329"/>
      <c r="C474" s="330"/>
      <c r="D474" s="331"/>
      <c r="E474" s="332"/>
      <c r="F474" s="332"/>
      <c r="G474" s="332"/>
      <c r="H474" s="332"/>
      <c r="I474" s="332"/>
      <c r="J474" s="332"/>
    </row>
    <row r="475" spans="2:10" x14ac:dyDescent="0.25">
      <c r="B475" s="329"/>
      <c r="C475" s="330"/>
      <c r="D475" s="331"/>
      <c r="E475" s="332"/>
      <c r="F475" s="332"/>
      <c r="G475" s="332"/>
      <c r="H475" s="332"/>
      <c r="I475" s="332"/>
      <c r="J475" s="332"/>
    </row>
    <row r="476" spans="2:10" x14ac:dyDescent="0.25">
      <c r="B476" s="329"/>
      <c r="C476" s="330"/>
      <c r="D476" s="331"/>
      <c r="E476" s="332"/>
      <c r="F476" s="332"/>
      <c r="G476" s="332"/>
      <c r="H476" s="332"/>
      <c r="I476" s="332"/>
      <c r="J476" s="332"/>
    </row>
    <row r="477" spans="2:10" x14ac:dyDescent="0.25">
      <c r="B477" s="329"/>
      <c r="C477" s="330"/>
      <c r="D477" s="331"/>
      <c r="E477" s="332"/>
      <c r="F477" s="332"/>
      <c r="G477" s="332"/>
      <c r="H477" s="332"/>
      <c r="I477" s="332"/>
      <c r="J477" s="332"/>
    </row>
    <row r="478" spans="2:10" x14ac:dyDescent="0.25">
      <c r="B478" s="329"/>
      <c r="C478" s="330"/>
      <c r="D478" s="331"/>
      <c r="E478" s="332"/>
      <c r="F478" s="332"/>
      <c r="G478" s="332"/>
      <c r="H478" s="332"/>
      <c r="I478" s="332"/>
      <c r="J478" s="332"/>
    </row>
    <row r="479" spans="2:10" x14ac:dyDescent="0.25">
      <c r="B479" s="329"/>
      <c r="C479" s="330"/>
      <c r="D479" s="331"/>
      <c r="E479" s="332"/>
      <c r="F479" s="332"/>
      <c r="G479" s="332"/>
      <c r="H479" s="332"/>
      <c r="I479" s="332"/>
      <c r="J479" s="332"/>
    </row>
    <row r="480" spans="2:10" x14ac:dyDescent="0.25">
      <c r="B480" s="329"/>
      <c r="C480" s="330"/>
      <c r="D480" s="331"/>
      <c r="E480" s="332"/>
      <c r="F480" s="332"/>
      <c r="G480" s="332"/>
      <c r="H480" s="332"/>
      <c r="I480" s="332"/>
      <c r="J480" s="332"/>
    </row>
    <row r="481" spans="2:10" x14ac:dyDescent="0.25">
      <c r="B481" s="329"/>
      <c r="C481" s="330"/>
      <c r="D481" s="331"/>
      <c r="E481" s="332"/>
      <c r="F481" s="332"/>
      <c r="G481" s="332"/>
      <c r="H481" s="332"/>
      <c r="I481" s="332"/>
      <c r="J481" s="332"/>
    </row>
    <row r="482" spans="2:10" x14ac:dyDescent="0.25">
      <c r="B482" s="329"/>
      <c r="C482" s="330"/>
      <c r="D482" s="331"/>
      <c r="E482" s="332"/>
      <c r="F482" s="332"/>
      <c r="G482" s="332"/>
      <c r="H482" s="332"/>
      <c r="I482" s="332"/>
      <c r="J482" s="332"/>
    </row>
    <row r="483" spans="2:10" x14ac:dyDescent="0.25">
      <c r="B483" s="329"/>
      <c r="C483" s="330"/>
      <c r="D483" s="331"/>
      <c r="E483" s="332"/>
      <c r="F483" s="332"/>
      <c r="G483" s="332"/>
      <c r="H483" s="332"/>
      <c r="I483" s="332"/>
      <c r="J483" s="332"/>
    </row>
    <row r="484" spans="2:10" x14ac:dyDescent="0.25">
      <c r="B484" s="329"/>
      <c r="C484" s="330"/>
      <c r="D484" s="331"/>
      <c r="E484" s="332"/>
      <c r="F484" s="332"/>
      <c r="G484" s="332"/>
      <c r="H484" s="332"/>
      <c r="I484" s="332"/>
      <c r="J484" s="332"/>
    </row>
    <row r="485" spans="2:10" x14ac:dyDescent="0.25">
      <c r="B485" s="329"/>
      <c r="C485" s="330"/>
      <c r="D485" s="331"/>
      <c r="E485" s="332"/>
      <c r="F485" s="332"/>
      <c r="G485" s="332"/>
      <c r="H485" s="332"/>
      <c r="I485" s="332"/>
      <c r="J485" s="332"/>
    </row>
    <row r="486" spans="2:10" x14ac:dyDescent="0.25">
      <c r="B486" s="329"/>
      <c r="C486" s="330"/>
      <c r="D486" s="331"/>
      <c r="E486" s="332"/>
      <c r="F486" s="332"/>
      <c r="G486" s="332"/>
      <c r="H486" s="332"/>
      <c r="I486" s="332"/>
      <c r="J486" s="332"/>
    </row>
    <row r="487" spans="2:10" x14ac:dyDescent="0.25">
      <c r="B487" s="329"/>
      <c r="C487" s="330"/>
      <c r="D487" s="331"/>
      <c r="E487" s="332"/>
      <c r="F487" s="332"/>
      <c r="G487" s="332"/>
      <c r="H487" s="332"/>
      <c r="I487" s="332"/>
      <c r="J487" s="332"/>
    </row>
    <row r="488" spans="2:10" x14ac:dyDescent="0.25">
      <c r="B488" s="329"/>
      <c r="C488" s="330"/>
      <c r="D488" s="331"/>
      <c r="E488" s="332"/>
      <c r="F488" s="332"/>
      <c r="G488" s="332"/>
      <c r="H488" s="332"/>
      <c r="I488" s="332"/>
      <c r="J488" s="332"/>
    </row>
    <row r="489" spans="2:10" x14ac:dyDescent="0.25">
      <c r="B489" s="329"/>
      <c r="C489" s="330"/>
      <c r="D489" s="331"/>
      <c r="E489" s="332"/>
      <c r="F489" s="332"/>
      <c r="G489" s="332"/>
      <c r="H489" s="332"/>
      <c r="I489" s="332"/>
      <c r="J489" s="332"/>
    </row>
    <row r="490" spans="2:10" x14ac:dyDescent="0.25">
      <c r="B490" s="329"/>
      <c r="C490" s="330"/>
      <c r="D490" s="331"/>
      <c r="E490" s="332"/>
      <c r="F490" s="332"/>
      <c r="G490" s="332"/>
      <c r="H490" s="332"/>
      <c r="I490" s="332"/>
      <c r="J490" s="332"/>
    </row>
    <row r="491" spans="2:10" x14ac:dyDescent="0.25">
      <c r="B491" s="329"/>
      <c r="C491" s="330"/>
      <c r="D491" s="331"/>
      <c r="E491" s="332"/>
      <c r="F491" s="332"/>
      <c r="G491" s="332"/>
      <c r="H491" s="332"/>
      <c r="I491" s="332"/>
      <c r="J491" s="332"/>
    </row>
    <row r="492" spans="2:10" x14ac:dyDescent="0.25">
      <c r="B492" s="329"/>
      <c r="C492" s="330"/>
      <c r="D492" s="331"/>
      <c r="E492" s="332"/>
      <c r="F492" s="332"/>
      <c r="G492" s="332"/>
      <c r="H492" s="332"/>
      <c r="I492" s="332"/>
      <c r="J492" s="332"/>
    </row>
    <row r="493" spans="2:10" x14ac:dyDescent="0.25">
      <c r="B493" s="329"/>
      <c r="C493" s="330"/>
      <c r="D493" s="331"/>
      <c r="E493" s="332"/>
      <c r="F493" s="332"/>
      <c r="G493" s="332"/>
      <c r="H493" s="332"/>
      <c r="I493" s="332"/>
      <c r="J493" s="332"/>
    </row>
    <row r="494" spans="2:10" x14ac:dyDescent="0.25">
      <c r="B494" s="329"/>
      <c r="C494" s="330"/>
      <c r="D494" s="331"/>
      <c r="E494" s="332"/>
      <c r="F494" s="332"/>
      <c r="G494" s="332"/>
      <c r="H494" s="332"/>
      <c r="I494" s="332"/>
      <c r="J494" s="332"/>
    </row>
    <row r="495" spans="2:10" x14ac:dyDescent="0.25">
      <c r="B495" s="329"/>
      <c r="C495" s="330"/>
      <c r="D495" s="331"/>
      <c r="E495" s="332"/>
      <c r="F495" s="332"/>
      <c r="G495" s="332"/>
      <c r="H495" s="332"/>
      <c r="I495" s="332"/>
      <c r="J495" s="332"/>
    </row>
    <row r="496" spans="2:10" x14ac:dyDescent="0.25">
      <c r="B496" s="329"/>
      <c r="C496" s="330"/>
      <c r="D496" s="331"/>
      <c r="E496" s="332"/>
      <c r="F496" s="332"/>
      <c r="G496" s="332"/>
      <c r="H496" s="332"/>
      <c r="I496" s="332"/>
      <c r="J496" s="332"/>
    </row>
    <row r="497" spans="2:10" x14ac:dyDescent="0.25">
      <c r="B497" s="329"/>
      <c r="C497" s="330"/>
      <c r="D497" s="331"/>
      <c r="E497" s="332"/>
      <c r="F497" s="332"/>
      <c r="G497" s="332"/>
      <c r="H497" s="332"/>
      <c r="I497" s="332"/>
      <c r="J497" s="332"/>
    </row>
    <row r="498" spans="2:10" x14ac:dyDescent="0.25">
      <c r="B498" s="329"/>
      <c r="C498" s="330"/>
      <c r="D498" s="331"/>
      <c r="E498" s="332"/>
      <c r="F498" s="332"/>
      <c r="G498" s="332"/>
      <c r="H498" s="332"/>
      <c r="I498" s="332"/>
      <c r="J498" s="332"/>
    </row>
    <row r="499" spans="2:10" x14ac:dyDescent="0.25">
      <c r="B499" s="329"/>
      <c r="C499" s="330"/>
      <c r="D499" s="331"/>
      <c r="E499" s="332"/>
      <c r="F499" s="332"/>
      <c r="G499" s="332"/>
      <c r="H499" s="332"/>
      <c r="I499" s="332"/>
      <c r="J499" s="332"/>
    </row>
    <row r="500" spans="2:10" x14ac:dyDescent="0.25">
      <c r="B500" s="329"/>
      <c r="C500" s="330"/>
      <c r="D500" s="331"/>
      <c r="E500" s="332"/>
      <c r="F500" s="332"/>
      <c r="G500" s="332"/>
      <c r="H500" s="332"/>
      <c r="I500" s="332"/>
      <c r="J500" s="332"/>
    </row>
    <row r="501" spans="2:10" x14ac:dyDescent="0.25">
      <c r="B501" s="329"/>
      <c r="C501" s="330"/>
      <c r="D501" s="331"/>
      <c r="E501" s="332"/>
      <c r="F501" s="332"/>
      <c r="G501" s="332"/>
      <c r="H501" s="332"/>
      <c r="I501" s="332"/>
      <c r="J501" s="332"/>
    </row>
    <row r="502" spans="2:10" x14ac:dyDescent="0.25">
      <c r="B502" s="329"/>
      <c r="C502" s="330"/>
      <c r="D502" s="331"/>
      <c r="E502" s="332"/>
      <c r="F502" s="332"/>
      <c r="G502" s="332"/>
      <c r="H502" s="332"/>
      <c r="I502" s="332"/>
      <c r="J502" s="332"/>
    </row>
    <row r="503" spans="2:10" x14ac:dyDescent="0.25">
      <c r="B503" s="329"/>
      <c r="C503" s="330"/>
      <c r="D503" s="331"/>
      <c r="E503" s="332"/>
      <c r="F503" s="332"/>
      <c r="G503" s="332"/>
      <c r="H503" s="332"/>
      <c r="I503" s="332"/>
      <c r="J503" s="332"/>
    </row>
    <row r="504" spans="2:10" x14ac:dyDescent="0.25">
      <c r="B504" s="329"/>
      <c r="C504" s="330"/>
      <c r="D504" s="331"/>
      <c r="E504" s="332"/>
      <c r="F504" s="332"/>
      <c r="G504" s="332"/>
      <c r="H504" s="332"/>
      <c r="I504" s="332"/>
      <c r="J504" s="332"/>
    </row>
    <row r="505" spans="2:10" x14ac:dyDescent="0.25">
      <c r="B505" s="329"/>
      <c r="C505" s="330"/>
      <c r="D505" s="331"/>
      <c r="E505" s="332"/>
      <c r="F505" s="332"/>
      <c r="G505" s="332"/>
      <c r="H505" s="332"/>
      <c r="I505" s="332"/>
      <c r="J505" s="332"/>
    </row>
    <row r="506" spans="2:10" x14ac:dyDescent="0.25">
      <c r="B506" s="329"/>
      <c r="C506" s="330"/>
      <c r="D506" s="331"/>
      <c r="E506" s="332"/>
      <c r="F506" s="332"/>
      <c r="G506" s="332"/>
      <c r="H506" s="332"/>
      <c r="I506" s="332"/>
      <c r="J506" s="332"/>
    </row>
    <row r="507" spans="2:10" x14ac:dyDescent="0.25">
      <c r="B507" s="329"/>
      <c r="C507" s="330"/>
      <c r="D507" s="331"/>
      <c r="E507" s="332"/>
      <c r="F507" s="332"/>
      <c r="G507" s="332"/>
      <c r="H507" s="332"/>
      <c r="I507" s="332"/>
      <c r="J507" s="332"/>
    </row>
    <row r="508" spans="2:10" x14ac:dyDescent="0.25">
      <c r="B508" s="329"/>
      <c r="C508" s="330"/>
      <c r="D508" s="331"/>
      <c r="E508" s="332"/>
      <c r="F508" s="332"/>
      <c r="G508" s="332"/>
      <c r="H508" s="332"/>
      <c r="I508" s="332"/>
      <c r="J508" s="332"/>
    </row>
    <row r="509" spans="2:10" x14ac:dyDescent="0.25">
      <c r="B509" s="329"/>
      <c r="C509" s="330"/>
      <c r="D509" s="331"/>
      <c r="E509" s="332"/>
      <c r="F509" s="332"/>
      <c r="G509" s="332"/>
      <c r="H509" s="332"/>
      <c r="I509" s="332"/>
      <c r="J509" s="332"/>
    </row>
    <row r="510" spans="2:10" x14ac:dyDescent="0.25">
      <c r="B510" s="329"/>
      <c r="C510" s="330"/>
      <c r="D510" s="331"/>
      <c r="E510" s="332"/>
      <c r="F510" s="332"/>
      <c r="G510" s="332"/>
      <c r="H510" s="332"/>
      <c r="I510" s="332"/>
      <c r="J510" s="332"/>
    </row>
    <row r="511" spans="2:10" x14ac:dyDescent="0.25">
      <c r="B511" s="329"/>
      <c r="C511" s="330"/>
      <c r="D511" s="331"/>
      <c r="E511" s="332"/>
      <c r="F511" s="332"/>
      <c r="G511" s="332"/>
      <c r="H511" s="332"/>
      <c r="I511" s="332"/>
      <c r="J511" s="332"/>
    </row>
    <row r="512" spans="2:10" x14ac:dyDescent="0.25">
      <c r="B512" s="329"/>
      <c r="C512" s="330"/>
      <c r="D512" s="331"/>
      <c r="E512" s="332"/>
      <c r="F512" s="332"/>
      <c r="G512" s="332"/>
      <c r="H512" s="332"/>
      <c r="I512" s="332"/>
      <c r="J512" s="332"/>
    </row>
    <row r="513" spans="2:10" x14ac:dyDescent="0.25">
      <c r="B513" s="329"/>
      <c r="C513" s="330"/>
      <c r="D513" s="331"/>
      <c r="E513" s="332"/>
      <c r="F513" s="332"/>
      <c r="G513" s="332"/>
      <c r="H513" s="332"/>
      <c r="I513" s="332"/>
      <c r="J513" s="332"/>
    </row>
    <row r="514" spans="2:10" x14ac:dyDescent="0.25">
      <c r="B514" s="329"/>
      <c r="C514" s="330"/>
      <c r="D514" s="331"/>
      <c r="E514" s="332"/>
      <c r="F514" s="332"/>
      <c r="G514" s="332"/>
      <c r="H514" s="332"/>
      <c r="I514" s="332"/>
      <c r="J514" s="332"/>
    </row>
    <row r="515" spans="2:10" x14ac:dyDescent="0.25">
      <c r="B515" s="329"/>
      <c r="C515" s="330"/>
      <c r="D515" s="331"/>
      <c r="E515" s="332"/>
      <c r="F515" s="332"/>
      <c r="G515" s="332"/>
      <c r="H515" s="332"/>
      <c r="I515" s="332"/>
      <c r="J515" s="332"/>
    </row>
    <row r="516" spans="2:10" x14ac:dyDescent="0.25">
      <c r="B516" s="329"/>
      <c r="C516" s="330"/>
      <c r="D516" s="331"/>
      <c r="E516" s="332"/>
      <c r="F516" s="332"/>
      <c r="G516" s="332"/>
      <c r="H516" s="332"/>
      <c r="I516" s="332"/>
      <c r="J516" s="332"/>
    </row>
    <row r="517" spans="2:10" x14ac:dyDescent="0.25">
      <c r="B517" s="329"/>
      <c r="C517" s="330"/>
      <c r="D517" s="331"/>
      <c r="E517" s="332"/>
      <c r="F517" s="332"/>
      <c r="G517" s="332"/>
      <c r="H517" s="332"/>
      <c r="I517" s="332"/>
      <c r="J517" s="332"/>
    </row>
    <row r="518" spans="2:10" x14ac:dyDescent="0.25">
      <c r="B518" s="329"/>
      <c r="C518" s="330"/>
      <c r="D518" s="331"/>
      <c r="E518" s="332"/>
      <c r="F518" s="332"/>
      <c r="G518" s="332"/>
      <c r="H518" s="332"/>
      <c r="I518" s="332"/>
      <c r="J518" s="332"/>
    </row>
    <row r="519" spans="2:10" x14ac:dyDescent="0.25">
      <c r="B519" s="329"/>
      <c r="C519" s="330"/>
      <c r="D519" s="331"/>
      <c r="E519" s="332"/>
      <c r="F519" s="332"/>
      <c r="G519" s="332"/>
      <c r="H519" s="332"/>
      <c r="I519" s="332"/>
      <c r="J519" s="332"/>
    </row>
    <row r="520" spans="2:10" x14ac:dyDescent="0.25">
      <c r="B520" s="329"/>
      <c r="C520" s="330"/>
      <c r="D520" s="331"/>
      <c r="E520" s="332"/>
      <c r="F520" s="332"/>
      <c r="G520" s="332"/>
      <c r="H520" s="332"/>
      <c r="I520" s="332"/>
      <c r="J520" s="332"/>
    </row>
    <row r="521" spans="2:10" x14ac:dyDescent="0.25">
      <c r="B521" s="329"/>
      <c r="C521" s="330"/>
      <c r="D521" s="331"/>
      <c r="E521" s="332"/>
      <c r="F521" s="332"/>
      <c r="G521" s="332"/>
      <c r="H521" s="332"/>
      <c r="I521" s="332"/>
      <c r="J521" s="332"/>
    </row>
    <row r="522" spans="2:10" x14ac:dyDescent="0.25">
      <c r="B522" s="329"/>
      <c r="C522" s="330"/>
      <c r="D522" s="331"/>
      <c r="E522" s="332"/>
      <c r="F522" s="332"/>
      <c r="G522" s="332"/>
      <c r="H522" s="332"/>
      <c r="I522" s="332"/>
      <c r="J522" s="332"/>
    </row>
    <row r="523" spans="2:10" x14ac:dyDescent="0.25">
      <c r="B523" s="329"/>
      <c r="C523" s="330"/>
      <c r="D523" s="331"/>
      <c r="E523" s="332"/>
      <c r="F523" s="332"/>
      <c r="G523" s="332"/>
      <c r="H523" s="332"/>
      <c r="I523" s="332"/>
      <c r="J523" s="332"/>
    </row>
    <row r="524" spans="2:10" x14ac:dyDescent="0.25">
      <c r="B524" s="329"/>
      <c r="C524" s="330"/>
      <c r="D524" s="331"/>
      <c r="E524" s="332"/>
      <c r="F524" s="332"/>
      <c r="G524" s="332"/>
      <c r="H524" s="332"/>
      <c r="I524" s="332"/>
      <c r="J524" s="332"/>
    </row>
    <row r="525" spans="2:10" x14ac:dyDescent="0.25">
      <c r="B525" s="329"/>
      <c r="C525" s="330"/>
      <c r="D525" s="331"/>
      <c r="E525" s="332"/>
      <c r="F525" s="332"/>
      <c r="G525" s="332"/>
      <c r="H525" s="332"/>
      <c r="I525" s="332"/>
      <c r="J525" s="332"/>
    </row>
    <row r="526" spans="2:10" x14ac:dyDescent="0.25">
      <c r="B526" s="329"/>
      <c r="C526" s="330"/>
      <c r="D526" s="331"/>
      <c r="E526" s="332"/>
      <c r="F526" s="332"/>
      <c r="G526" s="332"/>
      <c r="H526" s="332"/>
      <c r="I526" s="332"/>
      <c r="J526" s="332"/>
    </row>
    <row r="527" spans="2:10" x14ac:dyDescent="0.25">
      <c r="B527" s="329"/>
      <c r="C527" s="330"/>
      <c r="D527" s="331"/>
      <c r="E527" s="332"/>
      <c r="F527" s="332"/>
      <c r="G527" s="332"/>
      <c r="H527" s="332"/>
      <c r="I527" s="332"/>
      <c r="J527" s="332"/>
    </row>
    <row r="528" spans="2:10" x14ac:dyDescent="0.25">
      <c r="B528" s="329"/>
      <c r="C528" s="330"/>
      <c r="D528" s="331"/>
      <c r="E528" s="332"/>
      <c r="F528" s="332"/>
      <c r="G528" s="332"/>
      <c r="H528" s="332"/>
      <c r="I528" s="332"/>
      <c r="J528" s="332"/>
    </row>
    <row r="529" spans="2:10" x14ac:dyDescent="0.25">
      <c r="B529" s="329"/>
      <c r="C529" s="330"/>
      <c r="D529" s="331"/>
      <c r="E529" s="332"/>
      <c r="F529" s="332"/>
      <c r="G529" s="332"/>
      <c r="H529" s="332"/>
      <c r="I529" s="332"/>
      <c r="J529" s="332"/>
    </row>
    <row r="530" spans="2:10" x14ac:dyDescent="0.25">
      <c r="B530" s="329"/>
      <c r="C530" s="330"/>
      <c r="D530" s="331"/>
      <c r="E530" s="332"/>
      <c r="F530" s="332"/>
      <c r="G530" s="332"/>
      <c r="H530" s="332"/>
      <c r="I530" s="332"/>
      <c r="J530" s="332"/>
    </row>
    <row r="531" spans="2:10" x14ac:dyDescent="0.25">
      <c r="B531" s="329"/>
      <c r="C531" s="330"/>
      <c r="D531" s="331"/>
      <c r="E531" s="332"/>
      <c r="F531" s="332"/>
      <c r="G531" s="332"/>
      <c r="H531" s="332"/>
      <c r="I531" s="332"/>
      <c r="J531" s="332"/>
    </row>
    <row r="532" spans="2:10" x14ac:dyDescent="0.25">
      <c r="B532" s="329"/>
      <c r="C532" s="330"/>
      <c r="D532" s="331"/>
      <c r="E532" s="332"/>
      <c r="F532" s="332"/>
      <c r="G532" s="332"/>
      <c r="H532" s="332"/>
      <c r="I532" s="332"/>
      <c r="J532" s="332"/>
    </row>
    <row r="533" spans="2:10" x14ac:dyDescent="0.25">
      <c r="B533" s="329"/>
      <c r="C533" s="330"/>
      <c r="D533" s="331"/>
      <c r="E533" s="332"/>
      <c r="F533" s="332"/>
      <c r="G533" s="332"/>
      <c r="H533" s="332"/>
      <c r="I533" s="332"/>
      <c r="J533" s="332"/>
    </row>
    <row r="534" spans="2:10" x14ac:dyDescent="0.25">
      <c r="B534" s="329"/>
      <c r="C534" s="330"/>
      <c r="D534" s="331"/>
      <c r="E534" s="332"/>
      <c r="F534" s="332"/>
      <c r="G534" s="332"/>
      <c r="H534" s="332"/>
      <c r="I534" s="332"/>
      <c r="J534" s="332"/>
    </row>
    <row r="535" spans="2:10" x14ac:dyDescent="0.25">
      <c r="B535" s="329"/>
      <c r="C535" s="330"/>
      <c r="D535" s="331"/>
      <c r="E535" s="332"/>
      <c r="F535" s="332"/>
      <c r="G535" s="332"/>
      <c r="H535" s="332"/>
      <c r="I535" s="332"/>
      <c r="J535" s="332"/>
    </row>
    <row r="536" spans="2:10" x14ac:dyDescent="0.25">
      <c r="B536" s="329"/>
      <c r="C536" s="330"/>
      <c r="D536" s="331"/>
      <c r="E536" s="332"/>
      <c r="F536" s="332"/>
      <c r="G536" s="332"/>
      <c r="H536" s="332"/>
      <c r="I536" s="332"/>
      <c r="J536" s="332"/>
    </row>
    <row r="537" spans="2:10" x14ac:dyDescent="0.25">
      <c r="B537" s="329"/>
      <c r="C537" s="330"/>
      <c r="D537" s="331"/>
      <c r="E537" s="332"/>
      <c r="F537" s="332"/>
      <c r="G537" s="332"/>
      <c r="H537" s="332"/>
      <c r="I537" s="332"/>
      <c r="J537" s="332"/>
    </row>
    <row r="538" spans="2:10" x14ac:dyDescent="0.25">
      <c r="B538" s="329"/>
      <c r="C538" s="330"/>
      <c r="D538" s="331"/>
      <c r="E538" s="332"/>
      <c r="F538" s="332"/>
      <c r="G538" s="332"/>
      <c r="H538" s="332"/>
      <c r="I538" s="332"/>
      <c r="J538" s="332"/>
    </row>
    <row r="539" spans="2:10" x14ac:dyDescent="0.25">
      <c r="B539" s="329"/>
      <c r="C539" s="330"/>
      <c r="D539" s="331"/>
      <c r="E539" s="332"/>
      <c r="F539" s="332"/>
      <c r="G539" s="332"/>
      <c r="H539" s="332"/>
      <c r="I539" s="332"/>
      <c r="J539" s="332"/>
    </row>
    <row r="540" spans="2:10" x14ac:dyDescent="0.25">
      <c r="B540" s="329"/>
      <c r="C540" s="330"/>
      <c r="D540" s="331"/>
      <c r="E540" s="332"/>
      <c r="F540" s="332"/>
      <c r="G540" s="332"/>
      <c r="H540" s="332"/>
      <c r="I540" s="332"/>
      <c r="J540" s="332"/>
    </row>
    <row r="541" spans="2:10" x14ac:dyDescent="0.25">
      <c r="B541" s="329"/>
      <c r="C541" s="330"/>
      <c r="D541" s="331"/>
      <c r="E541" s="332"/>
      <c r="F541" s="332"/>
      <c r="G541" s="332"/>
      <c r="H541" s="332"/>
      <c r="I541" s="332"/>
      <c r="J541" s="332"/>
    </row>
    <row r="542" spans="2:10" x14ac:dyDescent="0.25">
      <c r="B542" s="329"/>
      <c r="C542" s="330"/>
      <c r="D542" s="331"/>
      <c r="E542" s="332"/>
      <c r="F542" s="332"/>
      <c r="G542" s="332"/>
      <c r="H542" s="332"/>
      <c r="I542" s="332"/>
      <c r="J542" s="332"/>
    </row>
    <row r="543" spans="2:10" x14ac:dyDescent="0.25">
      <c r="B543" s="329"/>
      <c r="C543" s="330"/>
      <c r="D543" s="331"/>
      <c r="E543" s="332"/>
      <c r="F543" s="332"/>
      <c r="G543" s="332"/>
      <c r="H543" s="332"/>
      <c r="I543" s="332"/>
      <c r="J543" s="332"/>
    </row>
    <row r="544" spans="2:10" x14ac:dyDescent="0.25">
      <c r="B544" s="329"/>
      <c r="C544" s="330"/>
      <c r="D544" s="331"/>
      <c r="E544" s="332"/>
      <c r="F544" s="332"/>
      <c r="G544" s="332"/>
      <c r="H544" s="332"/>
      <c r="I544" s="332"/>
      <c r="J544" s="332"/>
    </row>
    <row r="545" spans="2:10" x14ac:dyDescent="0.25">
      <c r="B545" s="329"/>
      <c r="C545" s="330"/>
      <c r="D545" s="331"/>
      <c r="E545" s="332"/>
      <c r="F545" s="332"/>
      <c r="G545" s="332"/>
      <c r="H545" s="332"/>
      <c r="I545" s="332"/>
      <c r="J545" s="332"/>
    </row>
    <row r="546" spans="2:10" x14ac:dyDescent="0.25">
      <c r="B546" s="329"/>
      <c r="C546" s="330"/>
      <c r="D546" s="331"/>
      <c r="E546" s="332"/>
      <c r="F546" s="332"/>
      <c r="G546" s="332"/>
      <c r="H546" s="332"/>
      <c r="I546" s="332"/>
      <c r="J546" s="332"/>
    </row>
    <row r="547" spans="2:10" x14ac:dyDescent="0.25">
      <c r="B547" s="329"/>
      <c r="C547" s="330"/>
      <c r="D547" s="331"/>
      <c r="E547" s="332"/>
      <c r="F547" s="332"/>
      <c r="G547" s="332"/>
      <c r="H547" s="332"/>
      <c r="I547" s="332"/>
      <c r="J547" s="332"/>
    </row>
    <row r="548" spans="2:10" x14ac:dyDescent="0.25">
      <c r="B548" s="329"/>
      <c r="C548" s="330"/>
      <c r="D548" s="331"/>
      <c r="E548" s="332"/>
      <c r="F548" s="332"/>
      <c r="G548" s="332"/>
      <c r="H548" s="332"/>
      <c r="I548" s="332"/>
      <c r="J548" s="332"/>
    </row>
    <row r="549" spans="2:10" x14ac:dyDescent="0.25">
      <c r="B549" s="329"/>
      <c r="C549" s="330"/>
      <c r="D549" s="331"/>
      <c r="E549" s="332"/>
      <c r="F549" s="332"/>
      <c r="G549" s="332"/>
      <c r="H549" s="332"/>
      <c r="I549" s="332"/>
      <c r="J549" s="332"/>
    </row>
    <row r="550" spans="2:10" x14ac:dyDescent="0.25">
      <c r="B550" s="329"/>
      <c r="C550" s="330"/>
      <c r="D550" s="331"/>
      <c r="E550" s="332"/>
      <c r="F550" s="332"/>
      <c r="G550" s="332"/>
      <c r="H550" s="332"/>
      <c r="I550" s="332"/>
      <c r="J550" s="332"/>
    </row>
    <row r="551" spans="2:10" x14ac:dyDescent="0.25">
      <c r="B551" s="329"/>
      <c r="C551" s="330"/>
      <c r="D551" s="331"/>
      <c r="E551" s="332"/>
      <c r="F551" s="332"/>
      <c r="G551" s="332"/>
      <c r="H551" s="332"/>
      <c r="I551" s="332"/>
      <c r="J551" s="332"/>
    </row>
    <row r="552" spans="2:10" x14ac:dyDescent="0.25">
      <c r="B552" s="329"/>
      <c r="C552" s="330"/>
      <c r="D552" s="331"/>
      <c r="E552" s="332"/>
      <c r="F552" s="332"/>
      <c r="G552" s="332"/>
      <c r="H552" s="332"/>
      <c r="I552" s="332"/>
      <c r="J552" s="332"/>
    </row>
    <row r="553" spans="2:10" x14ac:dyDescent="0.25">
      <c r="B553" s="329"/>
      <c r="C553" s="330"/>
      <c r="D553" s="331"/>
      <c r="E553" s="332"/>
      <c r="F553" s="332"/>
      <c r="G553" s="332"/>
      <c r="H553" s="332"/>
      <c r="I553" s="332"/>
      <c r="J553" s="332"/>
    </row>
    <row r="554" spans="2:10" x14ac:dyDescent="0.25">
      <c r="B554" s="329"/>
      <c r="C554" s="330"/>
      <c r="D554" s="331"/>
      <c r="E554" s="332"/>
      <c r="F554" s="332"/>
      <c r="G554" s="332"/>
      <c r="H554" s="332"/>
      <c r="I554" s="332"/>
      <c r="J554" s="332"/>
    </row>
    <row r="555" spans="2:10" x14ac:dyDescent="0.25">
      <c r="B555" s="329"/>
      <c r="C555" s="330"/>
      <c r="D555" s="331"/>
      <c r="E555" s="332"/>
      <c r="F555" s="332"/>
      <c r="G555" s="332"/>
      <c r="H555" s="332"/>
      <c r="I555" s="332"/>
      <c r="J555" s="332"/>
    </row>
    <row r="556" spans="2:10" x14ac:dyDescent="0.25">
      <c r="B556" s="329"/>
      <c r="C556" s="330"/>
      <c r="D556" s="331"/>
      <c r="E556" s="332"/>
      <c r="F556" s="332"/>
      <c r="G556" s="332"/>
      <c r="H556" s="332"/>
      <c r="I556" s="332"/>
      <c r="J556" s="332"/>
    </row>
    <row r="557" spans="2:10" x14ac:dyDescent="0.25">
      <c r="B557" s="329"/>
      <c r="C557" s="330"/>
      <c r="D557" s="331"/>
      <c r="E557" s="332"/>
      <c r="F557" s="332"/>
      <c r="G557" s="332"/>
      <c r="H557" s="332"/>
      <c r="I557" s="332"/>
      <c r="J557" s="332"/>
    </row>
    <row r="558" spans="2:10" x14ac:dyDescent="0.25">
      <c r="B558" s="329"/>
      <c r="C558" s="330"/>
      <c r="D558" s="331"/>
      <c r="E558" s="332"/>
      <c r="F558" s="332"/>
      <c r="G558" s="332"/>
      <c r="H558" s="332"/>
      <c r="I558" s="332"/>
      <c r="J558" s="332"/>
    </row>
    <row r="559" spans="2:10" x14ac:dyDescent="0.25">
      <c r="B559" s="329"/>
      <c r="C559" s="330"/>
      <c r="D559" s="331"/>
      <c r="E559" s="332"/>
      <c r="F559" s="332"/>
      <c r="G559" s="332"/>
      <c r="H559" s="332"/>
      <c r="I559" s="332"/>
      <c r="J559" s="332"/>
    </row>
    <row r="560" spans="2:10" x14ac:dyDescent="0.25">
      <c r="B560" s="329"/>
      <c r="C560" s="330"/>
      <c r="D560" s="331"/>
      <c r="E560" s="332"/>
      <c r="F560" s="332"/>
      <c r="G560" s="332"/>
      <c r="H560" s="332"/>
      <c r="I560" s="332"/>
      <c r="J560" s="332"/>
    </row>
    <row r="561" spans="2:10" x14ac:dyDescent="0.25">
      <c r="B561" s="329"/>
      <c r="C561" s="330"/>
      <c r="D561" s="331"/>
      <c r="E561" s="332"/>
      <c r="F561" s="332"/>
      <c r="G561" s="332"/>
      <c r="H561" s="332"/>
      <c r="I561" s="332"/>
      <c r="J561" s="332"/>
    </row>
    <row r="562" spans="2:10" x14ac:dyDescent="0.25">
      <c r="B562" s="329"/>
      <c r="C562" s="330"/>
      <c r="D562" s="331"/>
      <c r="E562" s="332"/>
      <c r="F562" s="332"/>
      <c r="G562" s="332"/>
      <c r="H562" s="332"/>
      <c r="I562" s="332"/>
      <c r="J562" s="332"/>
    </row>
    <row r="563" spans="2:10" x14ac:dyDescent="0.25">
      <c r="B563" s="329"/>
      <c r="C563" s="330"/>
      <c r="D563" s="331"/>
      <c r="E563" s="332"/>
      <c r="F563" s="332"/>
      <c r="G563" s="332"/>
      <c r="H563" s="332"/>
      <c r="I563" s="332"/>
      <c r="J563" s="332"/>
    </row>
    <row r="564" spans="2:10" x14ac:dyDescent="0.25">
      <c r="B564" s="329"/>
      <c r="C564" s="330"/>
      <c r="D564" s="331"/>
      <c r="E564" s="332"/>
      <c r="F564" s="332"/>
      <c r="G564" s="332"/>
      <c r="H564" s="332"/>
      <c r="I564" s="332"/>
      <c r="J564" s="332"/>
    </row>
    <row r="565" spans="2:10" x14ac:dyDescent="0.25">
      <c r="B565" s="329"/>
      <c r="C565" s="330"/>
      <c r="D565" s="331"/>
      <c r="E565" s="332"/>
      <c r="F565" s="332"/>
      <c r="G565" s="332"/>
      <c r="H565" s="332"/>
      <c r="I565" s="332"/>
      <c r="J565" s="332"/>
    </row>
    <row r="566" spans="2:10" x14ac:dyDescent="0.25">
      <c r="B566" s="329"/>
      <c r="C566" s="330"/>
      <c r="D566" s="331"/>
      <c r="E566" s="332"/>
      <c r="F566" s="332"/>
      <c r="G566" s="332"/>
      <c r="H566" s="332"/>
      <c r="I566" s="332"/>
      <c r="J566" s="332"/>
    </row>
    <row r="567" spans="2:10" x14ac:dyDescent="0.25">
      <c r="B567" s="329"/>
      <c r="C567" s="330"/>
      <c r="D567" s="331"/>
      <c r="E567" s="332"/>
      <c r="F567" s="332"/>
      <c r="G567" s="332"/>
      <c r="H567" s="332"/>
      <c r="I567" s="332"/>
      <c r="J567" s="332"/>
    </row>
    <row r="568" spans="2:10" x14ac:dyDescent="0.25">
      <c r="B568" s="329"/>
      <c r="C568" s="330"/>
      <c r="D568" s="331"/>
      <c r="E568" s="332"/>
      <c r="F568" s="332"/>
      <c r="G568" s="332"/>
      <c r="H568" s="332"/>
      <c r="I568" s="332"/>
      <c r="J568" s="332"/>
    </row>
    <row r="569" spans="2:10" x14ac:dyDescent="0.25">
      <c r="B569" s="329"/>
      <c r="C569" s="330"/>
      <c r="D569" s="331"/>
      <c r="E569" s="332"/>
      <c r="F569" s="332"/>
      <c r="G569" s="332"/>
      <c r="H569" s="332"/>
      <c r="I569" s="332"/>
      <c r="J569" s="332"/>
    </row>
    <row r="570" spans="2:10" x14ac:dyDescent="0.25">
      <c r="B570" s="329"/>
      <c r="C570" s="330"/>
      <c r="D570" s="331"/>
      <c r="E570" s="332"/>
      <c r="F570" s="332"/>
      <c r="G570" s="332"/>
      <c r="H570" s="332"/>
      <c r="I570" s="332"/>
      <c r="J570" s="332"/>
    </row>
    <row r="571" spans="2:10" x14ac:dyDescent="0.25">
      <c r="B571" s="329"/>
      <c r="C571" s="330"/>
      <c r="D571" s="331"/>
      <c r="E571" s="332"/>
      <c r="F571" s="332"/>
      <c r="G571" s="332"/>
      <c r="H571" s="332"/>
      <c r="I571" s="332"/>
      <c r="J571" s="332"/>
    </row>
    <row r="572" spans="2:10" x14ac:dyDescent="0.25">
      <c r="B572" s="329"/>
      <c r="C572" s="330"/>
      <c r="D572" s="331"/>
      <c r="E572" s="332"/>
      <c r="F572" s="332"/>
      <c r="G572" s="332"/>
      <c r="H572" s="332"/>
      <c r="I572" s="332"/>
      <c r="J572" s="332"/>
    </row>
    <row r="573" spans="2:10" x14ac:dyDescent="0.25">
      <c r="B573" s="329"/>
      <c r="C573" s="330"/>
      <c r="D573" s="331"/>
      <c r="E573" s="332"/>
      <c r="F573" s="332"/>
      <c r="G573" s="332"/>
      <c r="H573" s="332"/>
      <c r="I573" s="332"/>
      <c r="J573" s="332"/>
    </row>
    <row r="574" spans="2:10" x14ac:dyDescent="0.25">
      <c r="B574" s="329"/>
      <c r="C574" s="330"/>
      <c r="D574" s="331"/>
      <c r="E574" s="332"/>
      <c r="F574" s="332"/>
      <c r="G574" s="332"/>
      <c r="H574" s="332"/>
      <c r="I574" s="332"/>
      <c r="J574" s="332"/>
    </row>
    <row r="575" spans="2:10" x14ac:dyDescent="0.25">
      <c r="B575" s="329"/>
      <c r="C575" s="330"/>
      <c r="D575" s="331"/>
      <c r="E575" s="332"/>
      <c r="F575" s="332"/>
      <c r="G575" s="332"/>
      <c r="H575" s="332"/>
      <c r="I575" s="332"/>
      <c r="J575" s="332"/>
    </row>
    <row r="576" spans="2:10" x14ac:dyDescent="0.25">
      <c r="B576" s="329"/>
      <c r="C576" s="330"/>
      <c r="D576" s="331"/>
      <c r="E576" s="332"/>
      <c r="F576" s="332"/>
      <c r="G576" s="332"/>
      <c r="H576" s="332"/>
      <c r="I576" s="332"/>
      <c r="J576" s="332"/>
    </row>
    <row r="577" spans="2:10" x14ac:dyDescent="0.25">
      <c r="B577" s="329"/>
      <c r="C577" s="330"/>
      <c r="D577" s="331"/>
      <c r="E577" s="332"/>
      <c r="F577" s="332"/>
      <c r="G577" s="332"/>
      <c r="H577" s="332"/>
      <c r="I577" s="332"/>
      <c r="J577" s="332"/>
    </row>
    <row r="578" spans="2:10" x14ac:dyDescent="0.25">
      <c r="B578" s="329"/>
      <c r="C578" s="330"/>
      <c r="D578" s="331"/>
      <c r="E578" s="332"/>
      <c r="F578" s="332"/>
      <c r="G578" s="332"/>
      <c r="H578" s="332"/>
      <c r="I578" s="332"/>
      <c r="J578" s="332"/>
    </row>
    <row r="579" spans="2:10" x14ac:dyDescent="0.25">
      <c r="B579" s="329"/>
      <c r="C579" s="330"/>
      <c r="D579" s="331"/>
      <c r="E579" s="332"/>
      <c r="F579" s="332"/>
      <c r="G579" s="332"/>
      <c r="H579" s="332"/>
      <c r="I579" s="332"/>
      <c r="J579" s="332"/>
    </row>
    <row r="580" spans="2:10" x14ac:dyDescent="0.25">
      <c r="B580" s="329"/>
      <c r="C580" s="330"/>
      <c r="D580" s="331"/>
      <c r="E580" s="332"/>
      <c r="F580" s="332"/>
      <c r="G580" s="332"/>
      <c r="H580" s="332"/>
      <c r="I580" s="332"/>
      <c r="J580" s="332"/>
    </row>
    <row r="581" spans="2:10" x14ac:dyDescent="0.25">
      <c r="B581" s="329"/>
      <c r="C581" s="330"/>
      <c r="D581" s="331"/>
      <c r="E581" s="332"/>
      <c r="F581" s="332"/>
      <c r="G581" s="332"/>
      <c r="H581" s="332"/>
      <c r="I581" s="332"/>
      <c r="J581" s="332"/>
    </row>
    <row r="582" spans="2:10" x14ac:dyDescent="0.25">
      <c r="B582" s="329"/>
      <c r="C582" s="330"/>
      <c r="D582" s="331"/>
      <c r="E582" s="332"/>
      <c r="F582" s="332"/>
      <c r="G582" s="332"/>
      <c r="H582" s="332"/>
      <c r="I582" s="332"/>
      <c r="J582" s="332"/>
    </row>
    <row r="583" spans="2:10" x14ac:dyDescent="0.25">
      <c r="B583" s="329"/>
      <c r="C583" s="330"/>
      <c r="D583" s="331"/>
      <c r="E583" s="332"/>
      <c r="F583" s="332"/>
      <c r="G583" s="332"/>
      <c r="H583" s="332"/>
      <c r="I583" s="332"/>
      <c r="J583" s="332"/>
    </row>
    <row r="584" spans="2:10" x14ac:dyDescent="0.25">
      <c r="B584" s="329"/>
      <c r="C584" s="330"/>
      <c r="D584" s="331"/>
      <c r="E584" s="332"/>
      <c r="F584" s="332"/>
      <c r="G584" s="332"/>
      <c r="H584" s="332"/>
      <c r="I584" s="332"/>
      <c r="J584" s="332"/>
    </row>
    <row r="585" spans="2:10" x14ac:dyDescent="0.25">
      <c r="B585" s="329"/>
      <c r="C585" s="330"/>
      <c r="D585" s="331"/>
      <c r="E585" s="332"/>
      <c r="F585" s="332"/>
      <c r="G585" s="332"/>
      <c r="H585" s="332"/>
      <c r="I585" s="332"/>
      <c r="J585" s="332"/>
    </row>
    <row r="586" spans="2:10" x14ac:dyDescent="0.25">
      <c r="B586" s="329"/>
      <c r="C586" s="330"/>
      <c r="D586" s="331"/>
      <c r="E586" s="332"/>
      <c r="F586" s="332"/>
      <c r="G586" s="332"/>
      <c r="H586" s="332"/>
      <c r="I586" s="332"/>
      <c r="J586" s="332"/>
    </row>
    <row r="587" spans="2:10" x14ac:dyDescent="0.25">
      <c r="B587" s="329"/>
      <c r="C587" s="330"/>
      <c r="D587" s="331"/>
      <c r="E587" s="332"/>
      <c r="F587" s="332"/>
      <c r="G587" s="332"/>
      <c r="H587" s="332"/>
      <c r="I587" s="332"/>
      <c r="J587" s="332"/>
    </row>
    <row r="588" spans="2:10" x14ac:dyDescent="0.25">
      <c r="B588" s="329"/>
      <c r="C588" s="330"/>
      <c r="D588" s="331"/>
      <c r="E588" s="332"/>
      <c r="F588" s="332"/>
      <c r="G588" s="332"/>
      <c r="H588" s="332"/>
      <c r="I588" s="332"/>
      <c r="J588" s="332"/>
    </row>
    <row r="589" spans="2:10" x14ac:dyDescent="0.25">
      <c r="B589" s="329"/>
      <c r="C589" s="330"/>
      <c r="D589" s="331"/>
      <c r="E589" s="332"/>
      <c r="F589" s="332"/>
      <c r="G589" s="332"/>
      <c r="H589" s="332"/>
      <c r="I589" s="332"/>
      <c r="J589" s="332"/>
    </row>
    <row r="590" spans="2:10" x14ac:dyDescent="0.25">
      <c r="B590" s="329"/>
      <c r="C590" s="330"/>
      <c r="D590" s="331"/>
      <c r="E590" s="332"/>
      <c r="F590" s="332"/>
      <c r="G590" s="332"/>
      <c r="H590" s="332"/>
      <c r="I590" s="332"/>
      <c r="J590" s="332"/>
    </row>
    <row r="591" spans="2:10" x14ac:dyDescent="0.25">
      <c r="B591" s="329"/>
      <c r="C591" s="330"/>
      <c r="D591" s="331"/>
      <c r="E591" s="332"/>
      <c r="F591" s="332"/>
      <c r="G591" s="332"/>
      <c r="H591" s="332"/>
      <c r="I591" s="332"/>
      <c r="J591" s="332"/>
    </row>
    <row r="592" spans="2:10" x14ac:dyDescent="0.25">
      <c r="B592" s="329"/>
      <c r="C592" s="330"/>
      <c r="D592" s="331"/>
      <c r="E592" s="332"/>
      <c r="F592" s="332"/>
      <c r="G592" s="332"/>
      <c r="H592" s="332"/>
      <c r="I592" s="332"/>
      <c r="J592" s="332"/>
    </row>
    <row r="593" spans="2:10" x14ac:dyDescent="0.25">
      <c r="B593" s="329"/>
      <c r="C593" s="330"/>
      <c r="D593" s="331"/>
      <c r="E593" s="332"/>
      <c r="F593" s="332"/>
      <c r="G593" s="332"/>
      <c r="H593" s="332"/>
      <c r="I593" s="332"/>
      <c r="J593" s="332"/>
    </row>
    <row r="594" spans="2:10" x14ac:dyDescent="0.25">
      <c r="B594" s="329"/>
      <c r="C594" s="330"/>
      <c r="D594" s="331"/>
      <c r="E594" s="332"/>
      <c r="F594" s="332"/>
      <c r="G594" s="332"/>
      <c r="H594" s="332"/>
      <c r="I594" s="332"/>
      <c r="J594" s="332"/>
    </row>
    <row r="595" spans="2:10" x14ac:dyDescent="0.25">
      <c r="B595" s="329"/>
      <c r="C595" s="330"/>
      <c r="D595" s="331"/>
      <c r="E595" s="332"/>
      <c r="F595" s="332"/>
      <c r="G595" s="332"/>
      <c r="H595" s="332"/>
      <c r="I595" s="332"/>
      <c r="J595" s="332"/>
    </row>
    <row r="596" spans="2:10" x14ac:dyDescent="0.25">
      <c r="B596" s="329"/>
      <c r="C596" s="330"/>
      <c r="D596" s="331"/>
      <c r="E596" s="332"/>
      <c r="F596" s="332"/>
      <c r="G596" s="332"/>
      <c r="H596" s="332"/>
      <c r="I596" s="332"/>
      <c r="J596" s="332"/>
    </row>
    <row r="597" spans="2:10" x14ac:dyDescent="0.25">
      <c r="B597" s="329"/>
      <c r="C597" s="330"/>
      <c r="D597" s="331"/>
      <c r="E597" s="332"/>
      <c r="F597" s="332"/>
      <c r="G597" s="332"/>
      <c r="H597" s="332"/>
      <c r="I597" s="332"/>
      <c r="J597" s="332"/>
    </row>
    <row r="598" spans="2:10" x14ac:dyDescent="0.25">
      <c r="B598" s="329"/>
      <c r="C598" s="330"/>
      <c r="D598" s="331"/>
      <c r="E598" s="332"/>
      <c r="F598" s="332"/>
      <c r="G598" s="332"/>
      <c r="H598" s="332"/>
      <c r="I598" s="332"/>
      <c r="J598" s="332"/>
    </row>
    <row r="599" spans="2:10" x14ac:dyDescent="0.25">
      <c r="B599" s="329"/>
      <c r="C599" s="330"/>
      <c r="D599" s="331"/>
      <c r="E599" s="332"/>
      <c r="F599" s="332"/>
      <c r="G599" s="332"/>
      <c r="H599" s="332"/>
      <c r="I599" s="332"/>
      <c r="J599" s="332"/>
    </row>
    <row r="600" spans="2:10" x14ac:dyDescent="0.25">
      <c r="B600" s="329"/>
      <c r="C600" s="330"/>
      <c r="D600" s="331"/>
      <c r="E600" s="332"/>
      <c r="F600" s="332"/>
      <c r="G600" s="332"/>
      <c r="H600" s="332"/>
      <c r="I600" s="332"/>
      <c r="J600" s="332"/>
    </row>
    <row r="601" spans="2:10" x14ac:dyDescent="0.25">
      <c r="B601" s="329"/>
      <c r="C601" s="330"/>
      <c r="D601" s="331"/>
      <c r="E601" s="332"/>
      <c r="F601" s="332"/>
      <c r="G601" s="332"/>
      <c r="H601" s="332"/>
      <c r="I601" s="332"/>
      <c r="J601" s="332"/>
    </row>
    <row r="602" spans="2:10" x14ac:dyDescent="0.25">
      <c r="B602" s="329"/>
      <c r="C602" s="330"/>
      <c r="D602" s="331"/>
      <c r="E602" s="332"/>
      <c r="F602" s="332"/>
      <c r="G602" s="332"/>
      <c r="H602" s="332"/>
      <c r="I602" s="332"/>
      <c r="J602" s="332"/>
    </row>
    <row r="603" spans="2:10" x14ac:dyDescent="0.25">
      <c r="B603" s="329"/>
      <c r="C603" s="330"/>
      <c r="D603" s="331"/>
      <c r="E603" s="332"/>
      <c r="F603" s="332"/>
      <c r="G603" s="332"/>
      <c r="H603" s="332"/>
      <c r="I603" s="332"/>
      <c r="J603" s="332"/>
    </row>
    <row r="604" spans="2:10" x14ac:dyDescent="0.25">
      <c r="B604" s="329"/>
      <c r="C604" s="330"/>
      <c r="D604" s="331"/>
      <c r="E604" s="332"/>
      <c r="F604" s="332"/>
      <c r="G604" s="332"/>
      <c r="H604" s="332"/>
      <c r="I604" s="332"/>
      <c r="J604" s="332"/>
    </row>
    <row r="605" spans="2:10" x14ac:dyDescent="0.25">
      <c r="B605" s="329"/>
      <c r="C605" s="330"/>
      <c r="D605" s="331"/>
      <c r="E605" s="332"/>
      <c r="F605" s="332"/>
      <c r="G605" s="332"/>
      <c r="H605" s="332"/>
      <c r="I605" s="332"/>
      <c r="J605" s="332"/>
    </row>
    <row r="606" spans="2:10" x14ac:dyDescent="0.25">
      <c r="B606" s="329"/>
      <c r="C606" s="330"/>
      <c r="D606" s="331"/>
      <c r="E606" s="332"/>
      <c r="F606" s="332"/>
      <c r="G606" s="332"/>
      <c r="H606" s="332"/>
      <c r="I606" s="332"/>
      <c r="J606" s="332"/>
    </row>
    <row r="607" spans="2:10" x14ac:dyDescent="0.25">
      <c r="B607" s="329"/>
      <c r="C607" s="330"/>
      <c r="D607" s="331"/>
      <c r="E607" s="332"/>
      <c r="F607" s="332"/>
      <c r="G607" s="332"/>
      <c r="H607" s="332"/>
      <c r="I607" s="332"/>
      <c r="J607" s="332"/>
    </row>
    <row r="608" spans="2:10" x14ac:dyDescent="0.25">
      <c r="B608" s="329"/>
      <c r="C608" s="330"/>
      <c r="D608" s="331"/>
      <c r="E608" s="332"/>
      <c r="F608" s="332"/>
      <c r="G608" s="332"/>
      <c r="H608" s="332"/>
      <c r="I608" s="332"/>
      <c r="J608" s="332"/>
    </row>
    <row r="609" spans="2:10" x14ac:dyDescent="0.25">
      <c r="B609" s="329"/>
      <c r="C609" s="330"/>
      <c r="D609" s="331"/>
      <c r="E609" s="332"/>
      <c r="F609" s="332"/>
      <c r="G609" s="332"/>
      <c r="H609" s="332"/>
      <c r="I609" s="332"/>
      <c r="J609" s="332"/>
    </row>
    <row r="610" spans="2:10" x14ac:dyDescent="0.25">
      <c r="B610" s="329"/>
      <c r="C610" s="330"/>
      <c r="D610" s="331"/>
      <c r="E610" s="332"/>
      <c r="F610" s="332"/>
      <c r="G610" s="332"/>
      <c r="H610" s="332"/>
      <c r="I610" s="332"/>
      <c r="J610" s="332"/>
    </row>
    <row r="611" spans="2:10" x14ac:dyDescent="0.25">
      <c r="B611" s="329"/>
      <c r="C611" s="330"/>
      <c r="D611" s="331"/>
      <c r="E611" s="332"/>
      <c r="F611" s="332"/>
      <c r="G611" s="332"/>
      <c r="H611" s="332"/>
      <c r="I611" s="332"/>
      <c r="J611" s="332"/>
    </row>
    <row r="612" spans="2:10" x14ac:dyDescent="0.25">
      <c r="B612" s="329"/>
      <c r="C612" s="330"/>
      <c r="D612" s="331"/>
      <c r="E612" s="332"/>
      <c r="F612" s="332"/>
      <c r="G612" s="332"/>
      <c r="H612" s="332"/>
      <c r="I612" s="332"/>
      <c r="J612" s="332"/>
    </row>
    <row r="613" spans="2:10" x14ac:dyDescent="0.25">
      <c r="B613" s="329"/>
      <c r="C613" s="330"/>
      <c r="D613" s="331"/>
      <c r="E613" s="332"/>
      <c r="F613" s="332"/>
      <c r="G613" s="332"/>
      <c r="H613" s="332"/>
      <c r="I613" s="332"/>
      <c r="J613" s="332"/>
    </row>
    <row r="614" spans="2:10" x14ac:dyDescent="0.25">
      <c r="B614" s="329"/>
      <c r="C614" s="330"/>
      <c r="D614" s="331"/>
      <c r="E614" s="332"/>
      <c r="F614" s="332"/>
      <c r="G614" s="332"/>
      <c r="H614" s="332"/>
      <c r="I614" s="332"/>
      <c r="J614" s="332"/>
    </row>
    <row r="615" spans="2:10" x14ac:dyDescent="0.25">
      <c r="B615" s="329"/>
      <c r="C615" s="330"/>
      <c r="D615" s="331"/>
      <c r="E615" s="332"/>
      <c r="F615" s="332"/>
      <c r="G615" s="332"/>
      <c r="H615" s="332"/>
      <c r="I615" s="332"/>
      <c r="J615" s="332"/>
    </row>
    <row r="616" spans="2:10" x14ac:dyDescent="0.25">
      <c r="B616" s="329"/>
      <c r="C616" s="330"/>
      <c r="D616" s="331"/>
      <c r="E616" s="332"/>
      <c r="F616" s="332"/>
      <c r="G616" s="332"/>
      <c r="H616" s="332"/>
      <c r="I616" s="332"/>
      <c r="J616" s="332"/>
    </row>
    <row r="617" spans="2:10" x14ac:dyDescent="0.25">
      <c r="B617" s="329"/>
      <c r="C617" s="330"/>
      <c r="D617" s="331"/>
      <c r="E617" s="332"/>
      <c r="F617" s="332"/>
      <c r="G617" s="332"/>
      <c r="H617" s="332"/>
      <c r="I617" s="332"/>
      <c r="J617" s="332"/>
    </row>
    <row r="618" spans="2:10" x14ac:dyDescent="0.25">
      <c r="B618" s="329"/>
      <c r="C618" s="330"/>
      <c r="D618" s="331"/>
      <c r="E618" s="332"/>
      <c r="F618" s="332"/>
      <c r="G618" s="332"/>
      <c r="H618" s="332"/>
      <c r="I618" s="332"/>
      <c r="J618" s="332"/>
    </row>
    <row r="619" spans="2:10" x14ac:dyDescent="0.25">
      <c r="B619" s="329"/>
      <c r="C619" s="330"/>
      <c r="D619" s="331"/>
      <c r="E619" s="332"/>
      <c r="F619" s="332"/>
      <c r="G619" s="332"/>
      <c r="H619" s="332"/>
      <c r="I619" s="332"/>
      <c r="J619" s="332"/>
    </row>
    <row r="620" spans="2:10" x14ac:dyDescent="0.25">
      <c r="B620" s="329"/>
      <c r="C620" s="330"/>
      <c r="D620" s="331"/>
      <c r="E620" s="332"/>
      <c r="F620" s="332"/>
      <c r="G620" s="332"/>
      <c r="H620" s="332"/>
      <c r="I620" s="332"/>
      <c r="J620" s="332"/>
    </row>
    <row r="621" spans="2:10" x14ac:dyDescent="0.25">
      <c r="B621" s="329"/>
      <c r="C621" s="330"/>
      <c r="D621" s="331"/>
      <c r="E621" s="332"/>
      <c r="F621" s="332"/>
      <c r="G621" s="332"/>
      <c r="H621" s="332"/>
      <c r="I621" s="332"/>
      <c r="J621" s="332"/>
    </row>
    <row r="622" spans="2:10" x14ac:dyDescent="0.25">
      <c r="B622" s="329"/>
      <c r="C622" s="330"/>
      <c r="D622" s="331"/>
      <c r="E622" s="332"/>
      <c r="F622" s="332"/>
      <c r="G622" s="332"/>
      <c r="H622" s="332"/>
      <c r="I622" s="332"/>
      <c r="J622" s="332"/>
    </row>
    <row r="623" spans="2:10" x14ac:dyDescent="0.25">
      <c r="B623" s="329"/>
      <c r="C623" s="330"/>
      <c r="D623" s="331"/>
      <c r="E623" s="332"/>
      <c r="F623" s="332"/>
      <c r="G623" s="332"/>
      <c r="H623" s="332"/>
      <c r="I623" s="332"/>
      <c r="J623" s="332"/>
    </row>
    <row r="624" spans="2:10" x14ac:dyDescent="0.25">
      <c r="B624" s="329"/>
      <c r="C624" s="330"/>
      <c r="D624" s="331"/>
      <c r="E624" s="332"/>
      <c r="F624" s="332"/>
      <c r="G624" s="332"/>
      <c r="H624" s="332"/>
      <c r="I624" s="332"/>
      <c r="J624" s="332"/>
    </row>
    <row r="625" spans="2:10" x14ac:dyDescent="0.25">
      <c r="B625" s="329"/>
      <c r="C625" s="330"/>
      <c r="D625" s="331"/>
      <c r="E625" s="332"/>
      <c r="F625" s="332"/>
      <c r="G625" s="332"/>
      <c r="H625" s="332"/>
      <c r="I625" s="332"/>
      <c r="J625" s="332"/>
    </row>
    <row r="626" spans="2:10" x14ac:dyDescent="0.25">
      <c r="B626" s="329"/>
      <c r="C626" s="330"/>
      <c r="D626" s="331"/>
      <c r="E626" s="332"/>
      <c r="F626" s="332"/>
      <c r="G626" s="332"/>
      <c r="H626" s="332"/>
      <c r="I626" s="332"/>
      <c r="J626" s="332"/>
    </row>
    <row r="627" spans="2:10" x14ac:dyDescent="0.25">
      <c r="B627" s="329"/>
      <c r="C627" s="330"/>
      <c r="D627" s="331"/>
      <c r="E627" s="332"/>
      <c r="F627" s="332"/>
      <c r="G627" s="332"/>
      <c r="H627" s="332"/>
      <c r="I627" s="332"/>
      <c r="J627" s="332"/>
    </row>
    <row r="628" spans="2:10" x14ac:dyDescent="0.25">
      <c r="B628" s="329"/>
      <c r="C628" s="330"/>
      <c r="D628" s="331"/>
      <c r="E628" s="332"/>
      <c r="F628" s="332"/>
      <c r="G628" s="332"/>
      <c r="H628" s="332"/>
      <c r="I628" s="332"/>
      <c r="J628" s="332"/>
    </row>
    <row r="629" spans="2:10" x14ac:dyDescent="0.25">
      <c r="B629" s="329"/>
      <c r="C629" s="330"/>
      <c r="D629" s="331"/>
      <c r="E629" s="332"/>
      <c r="F629" s="332"/>
      <c r="G629" s="332"/>
      <c r="H629" s="332"/>
      <c r="I629" s="332"/>
      <c r="J629" s="332"/>
    </row>
    <row r="630" spans="2:10" x14ac:dyDescent="0.25">
      <c r="B630" s="329"/>
      <c r="C630" s="330"/>
      <c r="D630" s="331"/>
      <c r="E630" s="332"/>
      <c r="F630" s="332"/>
      <c r="G630" s="332"/>
      <c r="H630" s="332"/>
      <c r="I630" s="332"/>
      <c r="J630" s="332"/>
    </row>
    <row r="631" spans="2:10" x14ac:dyDescent="0.25">
      <c r="B631" s="329"/>
      <c r="C631" s="330"/>
      <c r="D631" s="331"/>
      <c r="E631" s="332"/>
      <c r="F631" s="332"/>
      <c r="G631" s="332"/>
      <c r="H631" s="332"/>
      <c r="I631" s="332"/>
      <c r="J631" s="332"/>
    </row>
    <row r="632" spans="2:10" x14ac:dyDescent="0.25">
      <c r="B632" s="329"/>
      <c r="C632" s="330"/>
      <c r="D632" s="331"/>
      <c r="E632" s="332"/>
      <c r="F632" s="332"/>
      <c r="G632" s="332"/>
      <c r="H632" s="332"/>
      <c r="I632" s="332"/>
      <c r="J632" s="332"/>
    </row>
    <row r="633" spans="2:10" x14ac:dyDescent="0.25">
      <c r="B633" s="329"/>
      <c r="C633" s="330"/>
      <c r="D633" s="331"/>
      <c r="E633" s="332"/>
      <c r="F633" s="332"/>
      <c r="G633" s="332"/>
      <c r="H633" s="332"/>
      <c r="I633" s="332"/>
      <c r="J633" s="332"/>
    </row>
    <row r="634" spans="2:10" x14ac:dyDescent="0.25">
      <c r="B634" s="329"/>
      <c r="C634" s="330"/>
      <c r="D634" s="331"/>
      <c r="E634" s="332"/>
      <c r="F634" s="332"/>
      <c r="G634" s="332"/>
      <c r="H634" s="332"/>
      <c r="I634" s="332"/>
      <c r="J634" s="332"/>
    </row>
    <row r="635" spans="2:10" x14ac:dyDescent="0.25">
      <c r="B635" s="329"/>
      <c r="C635" s="330"/>
      <c r="D635" s="331"/>
      <c r="E635" s="332"/>
      <c r="F635" s="332"/>
      <c r="G635" s="332"/>
      <c r="H635" s="332"/>
      <c r="I635" s="332"/>
      <c r="J635" s="332"/>
    </row>
    <row r="636" spans="2:10" x14ac:dyDescent="0.25">
      <c r="B636" s="329"/>
      <c r="C636" s="330"/>
      <c r="D636" s="331"/>
      <c r="E636" s="332"/>
      <c r="F636" s="332"/>
      <c r="G636" s="332"/>
      <c r="H636" s="332"/>
      <c r="I636" s="332"/>
      <c r="J636" s="332"/>
    </row>
    <row r="637" spans="2:10" x14ac:dyDescent="0.25">
      <c r="B637" s="329"/>
      <c r="C637" s="330"/>
      <c r="D637" s="331"/>
      <c r="E637" s="332"/>
      <c r="F637" s="332"/>
      <c r="G637" s="332"/>
      <c r="H637" s="332"/>
      <c r="I637" s="332"/>
      <c r="J637" s="332"/>
    </row>
    <row r="638" spans="2:10" x14ac:dyDescent="0.25">
      <c r="B638" s="329"/>
      <c r="C638" s="330"/>
      <c r="D638" s="331"/>
      <c r="E638" s="332"/>
      <c r="F638" s="332"/>
      <c r="G638" s="332"/>
      <c r="H638" s="332"/>
      <c r="I638" s="332"/>
      <c r="J638" s="332"/>
    </row>
    <row r="639" spans="2:10" x14ac:dyDescent="0.25">
      <c r="B639" s="329"/>
      <c r="C639" s="330"/>
      <c r="D639" s="331"/>
      <c r="E639" s="332"/>
      <c r="F639" s="332"/>
      <c r="G639" s="332"/>
      <c r="H639" s="332"/>
      <c r="I639" s="332"/>
      <c r="J639" s="332"/>
    </row>
    <row r="640" spans="2:10" x14ac:dyDescent="0.25">
      <c r="B640" s="329"/>
      <c r="C640" s="330"/>
      <c r="D640" s="331"/>
      <c r="E640" s="332"/>
      <c r="F640" s="332"/>
      <c r="G640" s="332"/>
      <c r="H640" s="332"/>
      <c r="I640" s="332"/>
      <c r="J640" s="332"/>
    </row>
    <row r="641" spans="2:10" x14ac:dyDescent="0.25">
      <c r="B641" s="329"/>
      <c r="C641" s="330"/>
      <c r="D641" s="331"/>
      <c r="E641" s="332"/>
      <c r="F641" s="332"/>
      <c r="G641" s="332"/>
      <c r="H641" s="332"/>
      <c r="I641" s="332"/>
      <c r="J641" s="332"/>
    </row>
    <row r="642" spans="2:10" x14ac:dyDescent="0.25">
      <c r="B642" s="329"/>
      <c r="C642" s="330"/>
      <c r="D642" s="331"/>
      <c r="E642" s="332"/>
      <c r="F642" s="332"/>
      <c r="G642" s="332"/>
      <c r="H642" s="332"/>
      <c r="I642" s="332"/>
      <c r="J642" s="332"/>
    </row>
    <row r="643" spans="2:10" x14ac:dyDescent="0.25">
      <c r="B643" s="329"/>
      <c r="C643" s="330"/>
      <c r="D643" s="331"/>
      <c r="E643" s="332"/>
      <c r="F643" s="332"/>
      <c r="G643" s="332"/>
      <c r="H643" s="332"/>
      <c r="I643" s="332"/>
      <c r="J643" s="332"/>
    </row>
    <row r="644" spans="2:10" x14ac:dyDescent="0.25">
      <c r="B644" s="329"/>
      <c r="C644" s="330"/>
      <c r="D644" s="331"/>
      <c r="E644" s="332"/>
      <c r="F644" s="332"/>
      <c r="G644" s="332"/>
      <c r="H644" s="332"/>
      <c r="I644" s="332"/>
      <c r="J644" s="332"/>
    </row>
    <row r="645" spans="2:10" x14ac:dyDescent="0.25">
      <c r="B645" s="329"/>
      <c r="C645" s="330"/>
      <c r="D645" s="331"/>
      <c r="E645" s="332"/>
      <c r="F645" s="332"/>
      <c r="G645" s="332"/>
      <c r="H645" s="332"/>
      <c r="I645" s="332"/>
      <c r="J645" s="332"/>
    </row>
    <row r="646" spans="2:10" x14ac:dyDescent="0.25">
      <c r="B646" s="329"/>
      <c r="C646" s="330"/>
      <c r="D646" s="331"/>
      <c r="E646" s="332"/>
      <c r="F646" s="332"/>
      <c r="G646" s="332"/>
      <c r="H646" s="332"/>
      <c r="I646" s="332"/>
      <c r="J646" s="332"/>
    </row>
    <row r="647" spans="2:10" x14ac:dyDescent="0.25">
      <c r="B647" s="329"/>
      <c r="C647" s="330"/>
      <c r="D647" s="331"/>
      <c r="E647" s="332"/>
      <c r="F647" s="332"/>
      <c r="G647" s="332"/>
      <c r="H647" s="332"/>
      <c r="I647" s="332"/>
      <c r="J647" s="332"/>
    </row>
    <row r="648" spans="2:10" x14ac:dyDescent="0.25">
      <c r="B648" s="329"/>
      <c r="C648" s="330"/>
      <c r="D648" s="331"/>
      <c r="E648" s="332"/>
      <c r="F648" s="332"/>
      <c r="G648" s="332"/>
      <c r="H648" s="332"/>
      <c r="I648" s="332"/>
      <c r="J648" s="332"/>
    </row>
    <row r="649" spans="2:10" x14ac:dyDescent="0.25">
      <c r="B649" s="329"/>
      <c r="C649" s="330"/>
      <c r="D649" s="331"/>
      <c r="E649" s="332"/>
      <c r="F649" s="332"/>
      <c r="G649" s="332"/>
      <c r="H649" s="332"/>
      <c r="I649" s="332"/>
      <c r="J649" s="332"/>
    </row>
    <row r="650" spans="2:10" x14ac:dyDescent="0.25">
      <c r="B650" s="329"/>
      <c r="C650" s="330"/>
      <c r="D650" s="331"/>
      <c r="E650" s="332"/>
      <c r="F650" s="332"/>
      <c r="G650" s="332"/>
      <c r="H650" s="332"/>
      <c r="I650" s="332"/>
      <c r="J650" s="332"/>
    </row>
    <row r="651" spans="2:10" x14ac:dyDescent="0.25">
      <c r="B651" s="329"/>
      <c r="C651" s="330"/>
      <c r="D651" s="331"/>
      <c r="E651" s="332"/>
      <c r="F651" s="332"/>
      <c r="G651" s="332"/>
      <c r="H651" s="332"/>
      <c r="I651" s="332"/>
      <c r="J651" s="332"/>
    </row>
    <row r="652" spans="2:10" x14ac:dyDescent="0.25">
      <c r="B652" s="329"/>
      <c r="C652" s="330"/>
      <c r="D652" s="331"/>
      <c r="E652" s="332"/>
      <c r="F652" s="332"/>
      <c r="G652" s="332"/>
      <c r="H652" s="332"/>
      <c r="I652" s="332"/>
      <c r="J652" s="332"/>
    </row>
    <row r="653" spans="2:10" x14ac:dyDescent="0.25">
      <c r="B653" s="329"/>
      <c r="C653" s="330"/>
      <c r="D653" s="331"/>
      <c r="E653" s="332"/>
      <c r="F653" s="332"/>
      <c r="G653" s="332"/>
      <c r="H653" s="332"/>
      <c r="I653" s="332"/>
      <c r="J653" s="332"/>
    </row>
    <row r="654" spans="2:10" x14ac:dyDescent="0.25">
      <c r="B654" s="329"/>
      <c r="C654" s="330"/>
      <c r="D654" s="331"/>
      <c r="E654" s="332"/>
      <c r="F654" s="332"/>
      <c r="G654" s="332"/>
      <c r="H654" s="332"/>
      <c r="I654" s="332"/>
      <c r="J654" s="332"/>
    </row>
    <row r="655" spans="2:10" x14ac:dyDescent="0.25">
      <c r="B655" s="329"/>
      <c r="C655" s="330"/>
      <c r="D655" s="331"/>
      <c r="E655" s="332"/>
      <c r="F655" s="332"/>
      <c r="G655" s="332"/>
      <c r="H655" s="332"/>
      <c r="I655" s="332"/>
      <c r="J655" s="332"/>
    </row>
    <row r="656" spans="2:10" x14ac:dyDescent="0.25">
      <c r="B656" s="329"/>
      <c r="C656" s="330"/>
      <c r="D656" s="331"/>
      <c r="E656" s="332"/>
      <c r="F656" s="332"/>
      <c r="G656" s="332"/>
      <c r="H656" s="332"/>
      <c r="I656" s="332"/>
      <c r="J656" s="332"/>
    </row>
    <row r="657" spans="2:10" x14ac:dyDescent="0.25">
      <c r="B657" s="329"/>
      <c r="C657" s="330"/>
      <c r="D657" s="331"/>
      <c r="E657" s="332"/>
      <c r="F657" s="332"/>
      <c r="G657" s="332"/>
      <c r="H657" s="332"/>
      <c r="I657" s="332"/>
      <c r="J657" s="332"/>
    </row>
    <row r="658" spans="2:10" x14ac:dyDescent="0.25">
      <c r="B658" s="329"/>
      <c r="C658" s="330"/>
      <c r="D658" s="331"/>
      <c r="E658" s="332"/>
      <c r="F658" s="332"/>
      <c r="G658" s="332"/>
      <c r="H658" s="332"/>
      <c r="I658" s="332"/>
      <c r="J658" s="332"/>
    </row>
    <row r="659" spans="2:10" x14ac:dyDescent="0.25">
      <c r="B659" s="329"/>
      <c r="C659" s="330"/>
      <c r="D659" s="331"/>
      <c r="E659" s="332"/>
      <c r="F659" s="332"/>
      <c r="G659" s="332"/>
      <c r="H659" s="332"/>
      <c r="I659" s="332"/>
      <c r="J659" s="332"/>
    </row>
    <row r="660" spans="2:10" x14ac:dyDescent="0.25">
      <c r="B660" s="329"/>
      <c r="C660" s="330"/>
      <c r="D660" s="331"/>
      <c r="E660" s="332"/>
      <c r="F660" s="332"/>
      <c r="G660" s="332"/>
      <c r="H660" s="332"/>
      <c r="I660" s="332"/>
      <c r="J660" s="332"/>
    </row>
    <row r="661" spans="2:10" x14ac:dyDescent="0.25">
      <c r="B661" s="329"/>
      <c r="C661" s="330"/>
      <c r="D661" s="331"/>
      <c r="E661" s="332"/>
      <c r="F661" s="332"/>
      <c r="G661" s="332"/>
      <c r="H661" s="332"/>
      <c r="I661" s="332"/>
      <c r="J661" s="332"/>
    </row>
    <row r="662" spans="2:10" x14ac:dyDescent="0.25">
      <c r="B662" s="329"/>
      <c r="C662" s="330"/>
      <c r="D662" s="331"/>
      <c r="E662" s="332"/>
      <c r="F662" s="332"/>
      <c r="G662" s="332"/>
      <c r="H662" s="332"/>
      <c r="I662" s="332"/>
      <c r="J662" s="332"/>
    </row>
    <row r="663" spans="2:10" x14ac:dyDescent="0.25">
      <c r="B663" s="329"/>
      <c r="C663" s="330"/>
      <c r="D663" s="331"/>
      <c r="E663" s="332"/>
      <c r="F663" s="332"/>
      <c r="G663" s="332"/>
      <c r="H663" s="332"/>
      <c r="I663" s="332"/>
      <c r="J663" s="332"/>
    </row>
    <row r="664" spans="2:10" x14ac:dyDescent="0.25">
      <c r="B664" s="329"/>
      <c r="C664" s="330"/>
      <c r="D664" s="331"/>
      <c r="E664" s="332"/>
      <c r="F664" s="332"/>
      <c r="G664" s="332"/>
      <c r="H664" s="332"/>
      <c r="I664" s="332"/>
      <c r="J664" s="332"/>
    </row>
    <row r="665" spans="2:10" x14ac:dyDescent="0.25">
      <c r="B665" s="329"/>
      <c r="C665" s="330"/>
      <c r="D665" s="331"/>
      <c r="E665" s="332"/>
      <c r="F665" s="332"/>
      <c r="G665" s="332"/>
      <c r="H665" s="332"/>
      <c r="I665" s="332"/>
      <c r="J665" s="332"/>
    </row>
    <row r="666" spans="2:10" x14ac:dyDescent="0.25">
      <c r="B666" s="329"/>
      <c r="C666" s="330"/>
      <c r="D666" s="331"/>
      <c r="E666" s="332"/>
      <c r="F666" s="332"/>
      <c r="G666" s="332"/>
      <c r="H666" s="332"/>
      <c r="I666" s="332"/>
      <c r="J666" s="332"/>
    </row>
    <row r="667" spans="2:10" x14ac:dyDescent="0.25">
      <c r="B667" s="329"/>
      <c r="C667" s="330"/>
      <c r="D667" s="331"/>
      <c r="E667" s="332"/>
      <c r="F667" s="332"/>
      <c r="G667" s="332"/>
      <c r="H667" s="332"/>
      <c r="I667" s="332"/>
      <c r="J667" s="332"/>
    </row>
    <row r="668" spans="2:10" x14ac:dyDescent="0.25">
      <c r="B668" s="329"/>
      <c r="C668" s="330"/>
      <c r="D668" s="331"/>
      <c r="E668" s="332"/>
      <c r="F668" s="332"/>
      <c r="G668" s="332"/>
      <c r="H668" s="332"/>
      <c r="I668" s="332"/>
      <c r="J668" s="332"/>
    </row>
    <row r="669" spans="2:10" x14ac:dyDescent="0.25">
      <c r="B669" s="329"/>
      <c r="C669" s="330"/>
      <c r="D669" s="331"/>
      <c r="E669" s="332"/>
      <c r="F669" s="332"/>
      <c r="G669" s="332"/>
      <c r="H669" s="332"/>
      <c r="I669" s="332"/>
      <c r="J669" s="332"/>
    </row>
    <row r="670" spans="2:10" x14ac:dyDescent="0.25">
      <c r="B670" s="329"/>
      <c r="C670" s="330"/>
      <c r="D670" s="331"/>
      <c r="E670" s="332"/>
      <c r="F670" s="332"/>
      <c r="G670" s="332"/>
      <c r="H670" s="332"/>
      <c r="I670" s="332"/>
      <c r="J670" s="332"/>
    </row>
    <row r="671" spans="2:10" x14ac:dyDescent="0.25">
      <c r="B671" s="329"/>
      <c r="C671" s="330"/>
      <c r="D671" s="331"/>
      <c r="E671" s="332"/>
      <c r="F671" s="332"/>
      <c r="G671" s="332"/>
      <c r="H671" s="332"/>
      <c r="I671" s="332"/>
      <c r="J671" s="332"/>
    </row>
    <row r="672" spans="2:10" x14ac:dyDescent="0.25">
      <c r="B672" s="329"/>
      <c r="C672" s="330"/>
      <c r="D672" s="331"/>
      <c r="E672" s="332"/>
      <c r="F672" s="332"/>
      <c r="G672" s="332"/>
      <c r="H672" s="332"/>
      <c r="I672" s="332"/>
      <c r="J672" s="332"/>
    </row>
    <row r="673" spans="2:10" x14ac:dyDescent="0.25">
      <c r="B673" s="329"/>
      <c r="C673" s="330"/>
      <c r="D673" s="331"/>
      <c r="E673" s="332"/>
      <c r="F673" s="332"/>
      <c r="G673" s="332"/>
      <c r="H673" s="332"/>
      <c r="I673" s="332"/>
      <c r="J673" s="332"/>
    </row>
    <row r="674" spans="2:10" x14ac:dyDescent="0.25">
      <c r="B674" s="329"/>
      <c r="C674" s="330"/>
      <c r="D674" s="331"/>
      <c r="E674" s="332"/>
      <c r="F674" s="332"/>
      <c r="G674" s="332"/>
      <c r="H674" s="332"/>
      <c r="I674" s="332"/>
      <c r="J674" s="332"/>
    </row>
    <row r="675" spans="2:10" x14ac:dyDescent="0.25">
      <c r="B675" s="329"/>
      <c r="C675" s="330"/>
      <c r="D675" s="331"/>
      <c r="E675" s="332"/>
      <c r="F675" s="332"/>
      <c r="G675" s="332"/>
      <c r="H675" s="332"/>
      <c r="I675" s="332"/>
      <c r="J675" s="332"/>
    </row>
    <row r="676" spans="2:10" x14ac:dyDescent="0.25">
      <c r="B676" s="329"/>
      <c r="C676" s="330"/>
      <c r="D676" s="331"/>
      <c r="E676" s="332"/>
      <c r="F676" s="332"/>
      <c r="G676" s="332"/>
      <c r="H676" s="332"/>
      <c r="I676" s="332"/>
      <c r="J676" s="332"/>
    </row>
    <row r="677" spans="2:10" x14ac:dyDescent="0.25">
      <c r="B677" s="329"/>
      <c r="C677" s="330"/>
      <c r="D677" s="331"/>
      <c r="E677" s="332"/>
      <c r="F677" s="332"/>
      <c r="G677" s="332"/>
      <c r="H677" s="332"/>
      <c r="I677" s="332"/>
      <c r="J677" s="332"/>
    </row>
    <row r="678" spans="2:10" x14ac:dyDescent="0.25">
      <c r="B678" s="329"/>
      <c r="C678" s="330"/>
      <c r="D678" s="331"/>
      <c r="E678" s="332"/>
      <c r="F678" s="332"/>
      <c r="G678" s="332"/>
      <c r="H678" s="332"/>
      <c r="I678" s="332"/>
      <c r="J678" s="332"/>
    </row>
    <row r="679" spans="2:10" x14ac:dyDescent="0.25">
      <c r="B679" s="329"/>
      <c r="C679" s="330"/>
      <c r="D679" s="331"/>
      <c r="E679" s="332"/>
      <c r="F679" s="332"/>
      <c r="G679" s="332"/>
      <c r="H679" s="332"/>
      <c r="I679" s="332"/>
      <c r="J679" s="332"/>
    </row>
    <row r="680" spans="2:10" x14ac:dyDescent="0.25">
      <c r="B680" s="329"/>
      <c r="C680" s="330"/>
      <c r="D680" s="331"/>
      <c r="E680" s="332"/>
      <c r="F680" s="332"/>
      <c r="G680" s="332"/>
      <c r="H680" s="332"/>
      <c r="I680" s="332"/>
      <c r="J680" s="332"/>
    </row>
    <row r="681" spans="2:10" x14ac:dyDescent="0.25">
      <c r="B681" s="329"/>
      <c r="C681" s="330"/>
      <c r="D681" s="331"/>
      <c r="E681" s="332"/>
      <c r="F681" s="332"/>
      <c r="G681" s="332"/>
      <c r="H681" s="332"/>
      <c r="I681" s="332"/>
      <c r="J681" s="332"/>
    </row>
    <row r="682" spans="2:10" x14ac:dyDescent="0.25">
      <c r="B682" s="329"/>
      <c r="C682" s="330"/>
      <c r="D682" s="331"/>
      <c r="E682" s="332"/>
      <c r="F682" s="332"/>
      <c r="G682" s="332"/>
      <c r="H682" s="332"/>
      <c r="I682" s="332"/>
      <c r="J682" s="332"/>
    </row>
    <row r="683" spans="2:10" x14ac:dyDescent="0.25">
      <c r="B683" s="329"/>
      <c r="C683" s="330"/>
      <c r="D683" s="331"/>
      <c r="E683" s="332"/>
      <c r="F683" s="332"/>
      <c r="G683" s="332"/>
      <c r="H683" s="332"/>
      <c r="I683" s="332"/>
      <c r="J683" s="332"/>
    </row>
    <row r="684" spans="2:10" x14ac:dyDescent="0.25">
      <c r="B684" s="329"/>
      <c r="C684" s="330"/>
      <c r="D684" s="331"/>
      <c r="E684" s="332"/>
      <c r="F684" s="332"/>
      <c r="G684" s="332"/>
      <c r="H684" s="332"/>
      <c r="I684" s="332"/>
      <c r="J684" s="332"/>
    </row>
    <row r="685" spans="2:10" x14ac:dyDescent="0.25">
      <c r="B685" s="329"/>
      <c r="C685" s="330"/>
      <c r="D685" s="331"/>
      <c r="E685" s="332"/>
      <c r="F685" s="332"/>
      <c r="G685" s="332"/>
      <c r="H685" s="332"/>
      <c r="I685" s="332"/>
      <c r="J685" s="332"/>
    </row>
    <row r="686" spans="2:10" x14ac:dyDescent="0.25">
      <c r="B686" s="329"/>
      <c r="C686" s="330"/>
      <c r="D686" s="331"/>
      <c r="E686" s="332"/>
      <c r="F686" s="332"/>
      <c r="G686" s="332"/>
      <c r="H686" s="332"/>
      <c r="I686" s="332"/>
      <c r="J686" s="332"/>
    </row>
    <row r="687" spans="2:10" x14ac:dyDescent="0.25">
      <c r="B687" s="329"/>
      <c r="C687" s="330"/>
      <c r="D687" s="331"/>
      <c r="E687" s="332"/>
      <c r="F687" s="332"/>
      <c r="G687" s="332"/>
      <c r="H687" s="332"/>
      <c r="I687" s="332"/>
      <c r="J687" s="332"/>
    </row>
    <row r="688" spans="2:10" x14ac:dyDescent="0.25">
      <c r="B688" s="329"/>
      <c r="C688" s="330"/>
      <c r="D688" s="331"/>
      <c r="E688" s="332"/>
      <c r="F688" s="332"/>
      <c r="G688" s="332"/>
      <c r="H688" s="332"/>
      <c r="I688" s="332"/>
      <c r="J688" s="332"/>
    </row>
    <row r="689" spans="2:10" x14ac:dyDescent="0.25">
      <c r="B689" s="329"/>
      <c r="C689" s="330"/>
      <c r="D689" s="331"/>
      <c r="E689" s="332"/>
      <c r="F689" s="332"/>
      <c r="G689" s="332"/>
      <c r="H689" s="332"/>
      <c r="I689" s="332"/>
      <c r="J689" s="332"/>
    </row>
    <row r="690" spans="2:10" x14ac:dyDescent="0.25">
      <c r="B690" s="329"/>
      <c r="C690" s="330"/>
      <c r="D690" s="331"/>
      <c r="E690" s="332"/>
      <c r="F690" s="332"/>
      <c r="G690" s="332"/>
      <c r="H690" s="332"/>
      <c r="I690" s="332"/>
      <c r="J690" s="332"/>
    </row>
    <row r="691" spans="2:10" x14ac:dyDescent="0.25">
      <c r="B691" s="329"/>
      <c r="C691" s="330"/>
      <c r="D691" s="331"/>
      <c r="E691" s="332"/>
      <c r="F691" s="332"/>
      <c r="G691" s="332"/>
      <c r="H691" s="332"/>
      <c r="I691" s="332"/>
      <c r="J691" s="332"/>
    </row>
    <row r="692" spans="2:10" x14ac:dyDescent="0.25">
      <c r="B692" s="329"/>
      <c r="C692" s="330"/>
      <c r="D692" s="331"/>
      <c r="E692" s="332"/>
      <c r="F692" s="332"/>
      <c r="G692" s="332"/>
      <c r="H692" s="332"/>
      <c r="I692" s="332"/>
      <c r="J692" s="332"/>
    </row>
    <row r="693" spans="2:10" x14ac:dyDescent="0.25">
      <c r="B693" s="329"/>
      <c r="C693" s="330"/>
      <c r="D693" s="331"/>
      <c r="E693" s="332"/>
      <c r="F693" s="332"/>
      <c r="G693" s="332"/>
      <c r="H693" s="332"/>
      <c r="I693" s="332"/>
      <c r="J693" s="332"/>
    </row>
    <row r="694" spans="2:10" x14ac:dyDescent="0.25">
      <c r="B694" s="329"/>
      <c r="C694" s="330"/>
      <c r="D694" s="331"/>
      <c r="E694" s="332"/>
      <c r="F694" s="332"/>
      <c r="G694" s="332"/>
      <c r="H694" s="332"/>
      <c r="I694" s="332"/>
      <c r="J694" s="332"/>
    </row>
    <row r="695" spans="2:10" x14ac:dyDescent="0.25">
      <c r="B695" s="329"/>
      <c r="C695" s="330"/>
      <c r="D695" s="331"/>
      <c r="E695" s="332"/>
      <c r="F695" s="332"/>
      <c r="G695" s="332"/>
      <c r="H695" s="332"/>
      <c r="I695" s="332"/>
      <c r="J695" s="332"/>
    </row>
    <row r="696" spans="2:10" x14ac:dyDescent="0.25">
      <c r="B696" s="329"/>
      <c r="C696" s="330"/>
      <c r="D696" s="331"/>
      <c r="E696" s="332"/>
      <c r="F696" s="332"/>
      <c r="G696" s="332"/>
      <c r="H696" s="332"/>
      <c r="I696" s="332"/>
      <c r="J696" s="332"/>
    </row>
    <row r="697" spans="2:10" x14ac:dyDescent="0.25">
      <c r="B697" s="329"/>
      <c r="C697" s="330"/>
      <c r="D697" s="331"/>
      <c r="E697" s="332"/>
      <c r="F697" s="332"/>
      <c r="G697" s="332"/>
      <c r="H697" s="332"/>
      <c r="I697" s="332"/>
      <c r="J697" s="332"/>
    </row>
    <row r="698" spans="2:10" x14ac:dyDescent="0.25">
      <c r="B698" s="329"/>
      <c r="C698" s="330"/>
      <c r="D698" s="331"/>
      <c r="E698" s="332"/>
      <c r="F698" s="332"/>
      <c r="G698" s="332"/>
      <c r="H698" s="332"/>
      <c r="I698" s="332"/>
      <c r="J698" s="332"/>
    </row>
    <row r="699" spans="2:10" x14ac:dyDescent="0.25">
      <c r="B699" s="329"/>
      <c r="C699" s="330"/>
      <c r="D699" s="331"/>
      <c r="E699" s="332"/>
      <c r="F699" s="332"/>
      <c r="G699" s="332"/>
      <c r="H699" s="332"/>
      <c r="I699" s="332"/>
      <c r="J699" s="332"/>
    </row>
    <row r="700" spans="2:10" x14ac:dyDescent="0.25">
      <c r="B700" s="329"/>
      <c r="C700" s="330"/>
      <c r="D700" s="331"/>
      <c r="E700" s="332"/>
      <c r="F700" s="332"/>
      <c r="G700" s="332"/>
      <c r="H700" s="332"/>
      <c r="I700" s="332"/>
      <c r="J700" s="332"/>
    </row>
    <row r="701" spans="2:10" x14ac:dyDescent="0.25">
      <c r="B701" s="329"/>
      <c r="C701" s="330"/>
      <c r="D701" s="331"/>
      <c r="E701" s="332"/>
      <c r="F701" s="332"/>
      <c r="G701" s="332"/>
      <c r="H701" s="332"/>
      <c r="I701" s="332"/>
      <c r="J701" s="332"/>
    </row>
    <row r="702" spans="2:10" x14ac:dyDescent="0.25">
      <c r="B702" s="329"/>
      <c r="C702" s="330"/>
      <c r="D702" s="331"/>
      <c r="E702" s="332"/>
      <c r="F702" s="332"/>
      <c r="G702" s="332"/>
      <c r="H702" s="332"/>
      <c r="I702" s="332"/>
      <c r="J702" s="332"/>
    </row>
    <row r="703" spans="2:10" x14ac:dyDescent="0.25">
      <c r="B703" s="329"/>
      <c r="C703" s="330"/>
      <c r="D703" s="331"/>
      <c r="E703" s="332"/>
      <c r="F703" s="332"/>
      <c r="G703" s="332"/>
      <c r="H703" s="332"/>
      <c r="I703" s="332"/>
      <c r="J703" s="332"/>
    </row>
    <row r="704" spans="2:10" x14ac:dyDescent="0.25">
      <c r="B704" s="329"/>
      <c r="C704" s="330"/>
      <c r="D704" s="331"/>
      <c r="E704" s="332"/>
      <c r="F704" s="332"/>
      <c r="G704" s="332"/>
      <c r="H704" s="332"/>
      <c r="I704" s="332"/>
      <c r="J704" s="332"/>
    </row>
    <row r="705" spans="2:10" x14ac:dyDescent="0.25">
      <c r="B705" s="329"/>
      <c r="C705" s="330"/>
      <c r="D705" s="331"/>
      <c r="E705" s="332"/>
      <c r="F705" s="332"/>
      <c r="G705" s="332"/>
      <c r="H705" s="332"/>
      <c r="I705" s="332"/>
      <c r="J705" s="332"/>
    </row>
    <row r="706" spans="2:10" x14ac:dyDescent="0.25">
      <c r="B706" s="329"/>
      <c r="C706" s="330"/>
      <c r="D706" s="331"/>
      <c r="E706" s="332"/>
      <c r="F706" s="332"/>
      <c r="G706" s="332"/>
      <c r="H706" s="332"/>
      <c r="I706" s="332"/>
      <c r="J706" s="332"/>
    </row>
    <row r="707" spans="2:10" x14ac:dyDescent="0.25">
      <c r="B707" s="329"/>
      <c r="C707" s="330"/>
      <c r="D707" s="331"/>
      <c r="E707" s="332"/>
      <c r="F707" s="332"/>
      <c r="G707" s="332"/>
      <c r="H707" s="332"/>
      <c r="I707" s="332"/>
      <c r="J707" s="332"/>
    </row>
    <row r="708" spans="2:10" x14ac:dyDescent="0.25">
      <c r="B708" s="329"/>
      <c r="C708" s="330"/>
      <c r="D708" s="331"/>
      <c r="E708" s="332"/>
      <c r="F708" s="332"/>
      <c r="G708" s="332"/>
      <c r="H708" s="332"/>
      <c r="I708" s="332"/>
      <c r="J708" s="332"/>
    </row>
    <row r="709" spans="2:10" x14ac:dyDescent="0.25">
      <c r="B709" s="329"/>
      <c r="C709" s="330"/>
      <c r="D709" s="331"/>
      <c r="E709" s="332"/>
      <c r="F709" s="332"/>
      <c r="G709" s="332"/>
      <c r="H709" s="332"/>
      <c r="I709" s="332"/>
      <c r="J709" s="332"/>
    </row>
    <row r="710" spans="2:10" x14ac:dyDescent="0.25">
      <c r="B710" s="329"/>
      <c r="C710" s="330"/>
      <c r="D710" s="331"/>
      <c r="E710" s="332"/>
      <c r="F710" s="332"/>
      <c r="G710" s="332"/>
      <c r="H710" s="332"/>
      <c r="I710" s="332"/>
      <c r="J710" s="332"/>
    </row>
    <row r="711" spans="2:10" x14ac:dyDescent="0.25">
      <c r="B711" s="329"/>
      <c r="C711" s="330"/>
      <c r="D711" s="331"/>
      <c r="E711" s="332"/>
      <c r="F711" s="332"/>
      <c r="G711" s="332"/>
      <c r="H711" s="332"/>
      <c r="I711" s="332"/>
      <c r="J711" s="332"/>
    </row>
    <row r="712" spans="2:10" x14ac:dyDescent="0.25">
      <c r="B712" s="329"/>
      <c r="C712" s="330"/>
      <c r="D712" s="331"/>
      <c r="E712" s="332"/>
      <c r="F712" s="332"/>
      <c r="G712" s="332"/>
      <c r="H712" s="332"/>
      <c r="I712" s="332"/>
      <c r="J712" s="332"/>
    </row>
    <row r="713" spans="2:10" x14ac:dyDescent="0.25">
      <c r="B713" s="329"/>
      <c r="C713" s="330"/>
      <c r="D713" s="331"/>
      <c r="E713" s="332"/>
      <c r="F713" s="332"/>
      <c r="G713" s="332"/>
      <c r="H713" s="332"/>
      <c r="I713" s="332"/>
      <c r="J713" s="332"/>
    </row>
    <row r="714" spans="2:10" x14ac:dyDescent="0.25">
      <c r="B714" s="329"/>
      <c r="C714" s="330"/>
      <c r="D714" s="331"/>
      <c r="E714" s="332"/>
      <c r="F714" s="332"/>
      <c r="G714" s="332"/>
      <c r="H714" s="332"/>
      <c r="I714" s="332"/>
      <c r="J714" s="332"/>
    </row>
    <row r="715" spans="2:10" x14ac:dyDescent="0.25">
      <c r="B715" s="329"/>
      <c r="C715" s="330"/>
      <c r="D715" s="331"/>
      <c r="E715" s="332"/>
      <c r="F715" s="332"/>
      <c r="G715" s="332"/>
      <c r="H715" s="332"/>
      <c r="I715" s="332"/>
      <c r="J715" s="332"/>
    </row>
    <row r="716" spans="2:10" x14ac:dyDescent="0.25">
      <c r="B716" s="329"/>
      <c r="C716" s="330"/>
      <c r="D716" s="331"/>
      <c r="E716" s="332"/>
      <c r="F716" s="332"/>
      <c r="G716" s="332"/>
      <c r="H716" s="332"/>
      <c r="I716" s="332"/>
      <c r="J716" s="332"/>
    </row>
    <row r="717" spans="2:10" x14ac:dyDescent="0.25">
      <c r="B717" s="329"/>
      <c r="C717" s="330"/>
      <c r="D717" s="331"/>
      <c r="E717" s="332"/>
      <c r="F717" s="332"/>
      <c r="G717" s="332"/>
      <c r="H717" s="332"/>
      <c r="I717" s="332"/>
      <c r="J717" s="332"/>
    </row>
    <row r="718" spans="2:10" x14ac:dyDescent="0.25">
      <c r="B718" s="329"/>
      <c r="C718" s="330"/>
      <c r="D718" s="331"/>
      <c r="E718" s="332"/>
      <c r="F718" s="332"/>
      <c r="G718" s="332"/>
      <c r="H718" s="332"/>
      <c r="I718" s="332"/>
      <c r="J718" s="332"/>
    </row>
    <row r="719" spans="2:10" x14ac:dyDescent="0.25">
      <c r="B719" s="329"/>
      <c r="C719" s="330"/>
      <c r="D719" s="331"/>
      <c r="E719" s="332"/>
      <c r="F719" s="332"/>
      <c r="G719" s="332"/>
      <c r="H719" s="332"/>
      <c r="I719" s="332"/>
      <c r="J719" s="332"/>
    </row>
    <row r="720" spans="2:10" x14ac:dyDescent="0.25">
      <c r="B720" s="329"/>
      <c r="C720" s="330"/>
      <c r="D720" s="331"/>
      <c r="E720" s="332"/>
      <c r="F720" s="332"/>
      <c r="G720" s="332"/>
      <c r="H720" s="332"/>
      <c r="I720" s="332"/>
      <c r="J720" s="332"/>
    </row>
    <row r="721" spans="2:10" x14ac:dyDescent="0.25">
      <c r="B721" s="329"/>
      <c r="C721" s="330"/>
      <c r="D721" s="331"/>
      <c r="E721" s="332"/>
      <c r="F721" s="332"/>
      <c r="G721" s="332"/>
      <c r="H721" s="332"/>
      <c r="I721" s="332"/>
      <c r="J721" s="332"/>
    </row>
    <row r="722" spans="2:10" x14ac:dyDescent="0.25">
      <c r="B722" s="329"/>
      <c r="C722" s="330"/>
      <c r="D722" s="331"/>
      <c r="E722" s="332"/>
      <c r="F722" s="332"/>
      <c r="G722" s="332"/>
      <c r="H722" s="332"/>
      <c r="I722" s="332"/>
      <c r="J722" s="332"/>
    </row>
    <row r="723" spans="2:10" x14ac:dyDescent="0.25">
      <c r="B723" s="329"/>
      <c r="C723" s="330"/>
      <c r="D723" s="331"/>
      <c r="E723" s="332"/>
      <c r="F723" s="332"/>
      <c r="G723" s="332"/>
      <c r="H723" s="332"/>
      <c r="I723" s="332"/>
      <c r="J723" s="332"/>
    </row>
    <row r="724" spans="2:10" x14ac:dyDescent="0.25">
      <c r="B724" s="329"/>
      <c r="C724" s="330"/>
      <c r="D724" s="331"/>
      <c r="E724" s="332"/>
      <c r="F724" s="332"/>
      <c r="G724" s="332"/>
      <c r="H724" s="332"/>
      <c r="I724" s="332"/>
      <c r="J724" s="332"/>
    </row>
    <row r="725" spans="2:10" x14ac:dyDescent="0.25">
      <c r="B725" s="329"/>
      <c r="C725" s="330"/>
      <c r="D725" s="331"/>
      <c r="E725" s="332"/>
      <c r="F725" s="332"/>
      <c r="G725" s="332"/>
      <c r="H725" s="332"/>
      <c r="I725" s="332"/>
      <c r="J725" s="332"/>
    </row>
    <row r="726" spans="2:10" x14ac:dyDescent="0.25">
      <c r="B726" s="329"/>
      <c r="C726" s="330"/>
      <c r="D726" s="331"/>
      <c r="E726" s="332"/>
      <c r="F726" s="332"/>
      <c r="G726" s="332"/>
      <c r="H726" s="332"/>
      <c r="I726" s="332"/>
      <c r="J726" s="332"/>
    </row>
    <row r="727" spans="2:10" x14ac:dyDescent="0.25">
      <c r="B727" s="329"/>
      <c r="C727" s="330"/>
      <c r="D727" s="331"/>
      <c r="E727" s="332"/>
      <c r="F727" s="332"/>
      <c r="G727" s="332"/>
      <c r="H727" s="332"/>
      <c r="I727" s="332"/>
      <c r="J727" s="332"/>
    </row>
    <row r="728" spans="2:10" x14ac:dyDescent="0.25">
      <c r="B728" s="329"/>
      <c r="C728" s="330"/>
      <c r="D728" s="331"/>
      <c r="E728" s="332"/>
      <c r="F728" s="332"/>
      <c r="G728" s="332"/>
      <c r="H728" s="332"/>
      <c r="I728" s="332"/>
      <c r="J728" s="332"/>
    </row>
    <row r="729" spans="2:10" x14ac:dyDescent="0.25">
      <c r="B729" s="329"/>
      <c r="C729" s="330"/>
      <c r="D729" s="331"/>
      <c r="E729" s="332"/>
      <c r="F729" s="332"/>
      <c r="G729" s="332"/>
      <c r="H729" s="332"/>
      <c r="I729" s="332"/>
      <c r="J729" s="332"/>
    </row>
    <row r="730" spans="2:10" x14ac:dyDescent="0.25">
      <c r="B730" s="329"/>
      <c r="C730" s="330"/>
      <c r="D730" s="331"/>
      <c r="E730" s="332"/>
      <c r="F730" s="332"/>
      <c r="G730" s="332"/>
      <c r="H730" s="332"/>
      <c r="I730" s="332"/>
      <c r="J730" s="332"/>
    </row>
    <row r="731" spans="2:10" x14ac:dyDescent="0.25">
      <c r="B731" s="329"/>
      <c r="C731" s="330"/>
      <c r="D731" s="331"/>
      <c r="E731" s="332"/>
      <c r="F731" s="332"/>
      <c r="G731" s="332"/>
      <c r="H731" s="332"/>
      <c r="I731" s="332"/>
      <c r="J731" s="332"/>
    </row>
    <row r="732" spans="2:10" x14ac:dyDescent="0.25">
      <c r="B732" s="329"/>
      <c r="C732" s="330"/>
      <c r="D732" s="331"/>
      <c r="E732" s="332"/>
      <c r="F732" s="332"/>
      <c r="G732" s="332"/>
      <c r="H732" s="332"/>
      <c r="I732" s="332"/>
      <c r="J732" s="332"/>
    </row>
    <row r="733" spans="2:10" x14ac:dyDescent="0.25">
      <c r="B733" s="329"/>
      <c r="C733" s="330"/>
      <c r="D733" s="331"/>
      <c r="E733" s="332"/>
      <c r="F733" s="332"/>
      <c r="G733" s="332"/>
      <c r="H733" s="332"/>
      <c r="I733" s="332"/>
      <c r="J733" s="332"/>
    </row>
    <row r="734" spans="2:10" x14ac:dyDescent="0.25">
      <c r="B734" s="329"/>
      <c r="C734" s="330"/>
      <c r="D734" s="331"/>
      <c r="E734" s="332"/>
      <c r="F734" s="332"/>
      <c r="G734" s="332"/>
      <c r="H734" s="332"/>
      <c r="I734" s="332"/>
      <c r="J734" s="332"/>
    </row>
    <row r="735" spans="2:10" x14ac:dyDescent="0.25">
      <c r="B735" s="329"/>
      <c r="C735" s="330"/>
      <c r="D735" s="331"/>
      <c r="E735" s="332"/>
      <c r="F735" s="332"/>
      <c r="G735" s="332"/>
      <c r="H735" s="332"/>
      <c r="I735" s="332"/>
      <c r="J735" s="332"/>
    </row>
    <row r="736" spans="2:10" x14ac:dyDescent="0.25">
      <c r="B736" s="329"/>
      <c r="C736" s="330"/>
      <c r="D736" s="331"/>
      <c r="E736" s="332"/>
      <c r="F736" s="332"/>
      <c r="G736" s="332"/>
      <c r="H736" s="332"/>
      <c r="I736" s="332"/>
      <c r="J736" s="332"/>
    </row>
    <row r="737" spans="2:10" x14ac:dyDescent="0.25">
      <c r="B737" s="329"/>
      <c r="C737" s="330"/>
      <c r="D737" s="331"/>
      <c r="E737" s="332"/>
      <c r="F737" s="332"/>
      <c r="G737" s="332"/>
      <c r="H737" s="332"/>
      <c r="I737" s="332"/>
      <c r="J737" s="332"/>
    </row>
    <row r="738" spans="2:10" x14ac:dyDescent="0.25">
      <c r="B738" s="329"/>
      <c r="C738" s="330"/>
      <c r="D738" s="331"/>
      <c r="E738" s="332"/>
      <c r="F738" s="332"/>
      <c r="G738" s="332"/>
      <c r="H738" s="332"/>
      <c r="I738" s="332"/>
      <c r="J738" s="332"/>
    </row>
    <row r="739" spans="2:10" x14ac:dyDescent="0.25">
      <c r="B739" s="329"/>
      <c r="C739" s="330"/>
      <c r="D739" s="331"/>
      <c r="E739" s="332"/>
      <c r="F739" s="332"/>
      <c r="G739" s="332"/>
      <c r="H739" s="332"/>
      <c r="I739" s="332"/>
      <c r="J739" s="332"/>
    </row>
    <row r="740" spans="2:10" x14ac:dyDescent="0.25">
      <c r="B740" s="329"/>
      <c r="C740" s="330"/>
      <c r="D740" s="331"/>
      <c r="E740" s="332"/>
      <c r="F740" s="332"/>
      <c r="G740" s="332"/>
      <c r="H740" s="332"/>
      <c r="I740" s="332"/>
      <c r="J740" s="332"/>
    </row>
    <row r="741" spans="2:10" x14ac:dyDescent="0.25">
      <c r="B741" s="329"/>
      <c r="C741" s="330"/>
      <c r="D741" s="331"/>
      <c r="E741" s="332"/>
      <c r="F741" s="332"/>
      <c r="G741" s="332"/>
      <c r="H741" s="332"/>
      <c r="I741" s="332"/>
      <c r="J741" s="332"/>
    </row>
    <row r="742" spans="2:10" x14ac:dyDescent="0.25">
      <c r="B742" s="329"/>
      <c r="C742" s="330"/>
      <c r="D742" s="331"/>
      <c r="E742" s="332"/>
      <c r="F742" s="332"/>
      <c r="G742" s="332"/>
      <c r="H742" s="332"/>
      <c r="I742" s="332"/>
      <c r="J742" s="332"/>
    </row>
    <row r="743" spans="2:10" x14ac:dyDescent="0.25">
      <c r="B743" s="329"/>
      <c r="C743" s="330"/>
      <c r="D743" s="331"/>
      <c r="E743" s="332"/>
      <c r="F743" s="332"/>
      <c r="G743" s="332"/>
      <c r="H743" s="332"/>
      <c r="I743" s="332"/>
      <c r="J743" s="332"/>
    </row>
    <row r="744" spans="2:10" x14ac:dyDescent="0.25">
      <c r="B744" s="329"/>
      <c r="C744" s="330"/>
      <c r="D744" s="331"/>
      <c r="E744" s="332"/>
      <c r="F744" s="332"/>
      <c r="G744" s="332"/>
      <c r="H744" s="332"/>
      <c r="I744" s="332"/>
      <c r="J744" s="332"/>
    </row>
    <row r="745" spans="2:10" x14ac:dyDescent="0.25">
      <c r="B745" s="329"/>
      <c r="C745" s="330"/>
      <c r="D745" s="331"/>
      <c r="E745" s="332"/>
      <c r="F745" s="332"/>
      <c r="G745" s="332"/>
      <c r="H745" s="332"/>
      <c r="I745" s="332"/>
      <c r="J745" s="332"/>
    </row>
    <row r="746" spans="2:10" x14ac:dyDescent="0.25">
      <c r="B746" s="329"/>
      <c r="C746" s="330"/>
      <c r="D746" s="331"/>
      <c r="E746" s="332"/>
      <c r="F746" s="332"/>
      <c r="G746" s="332"/>
      <c r="H746" s="332"/>
      <c r="I746" s="332"/>
      <c r="J746" s="332"/>
    </row>
    <row r="747" spans="2:10" x14ac:dyDescent="0.25">
      <c r="B747" s="329"/>
      <c r="C747" s="330"/>
      <c r="D747" s="331"/>
      <c r="E747" s="332"/>
      <c r="F747" s="332"/>
      <c r="G747" s="332"/>
      <c r="H747" s="332"/>
      <c r="I747" s="332"/>
      <c r="J747" s="332"/>
    </row>
    <row r="748" spans="2:10" x14ac:dyDescent="0.25">
      <c r="B748" s="329"/>
      <c r="C748" s="330"/>
      <c r="D748" s="331"/>
      <c r="E748" s="332"/>
      <c r="F748" s="332"/>
      <c r="G748" s="332"/>
      <c r="H748" s="332"/>
      <c r="I748" s="332"/>
      <c r="J748" s="332"/>
    </row>
    <row r="749" spans="2:10" x14ac:dyDescent="0.25">
      <c r="B749" s="329"/>
      <c r="C749" s="330"/>
      <c r="D749" s="331"/>
      <c r="E749" s="332"/>
      <c r="F749" s="332"/>
      <c r="G749" s="332"/>
      <c r="H749" s="332"/>
      <c r="I749" s="332"/>
      <c r="J749" s="332"/>
    </row>
    <row r="750" spans="2:10" x14ac:dyDescent="0.25">
      <c r="B750" s="329"/>
      <c r="C750" s="330"/>
      <c r="D750" s="331"/>
      <c r="E750" s="332"/>
      <c r="F750" s="332"/>
      <c r="G750" s="332"/>
      <c r="H750" s="332"/>
      <c r="I750" s="332"/>
      <c r="J750" s="332"/>
    </row>
    <row r="751" spans="2:10" x14ac:dyDescent="0.25">
      <c r="B751" s="329"/>
      <c r="C751" s="330"/>
      <c r="D751" s="331"/>
      <c r="E751" s="332"/>
      <c r="F751" s="332"/>
      <c r="G751" s="332"/>
      <c r="H751" s="332"/>
      <c r="I751" s="332"/>
      <c r="J751" s="332"/>
    </row>
    <row r="752" spans="2:10" x14ac:dyDescent="0.25">
      <c r="B752" s="329"/>
      <c r="C752" s="330"/>
      <c r="D752" s="331"/>
      <c r="E752" s="332"/>
      <c r="F752" s="332"/>
      <c r="G752" s="332"/>
      <c r="H752" s="332"/>
      <c r="I752" s="332"/>
      <c r="J752" s="332"/>
    </row>
    <row r="753" spans="2:10" x14ac:dyDescent="0.25">
      <c r="B753" s="329"/>
      <c r="C753" s="330"/>
      <c r="D753" s="331"/>
      <c r="E753" s="332"/>
      <c r="F753" s="332"/>
      <c r="G753" s="332"/>
      <c r="H753" s="332"/>
      <c r="I753" s="332"/>
      <c r="J753" s="332"/>
    </row>
    <row r="754" spans="2:10" x14ac:dyDescent="0.25">
      <c r="B754" s="329"/>
      <c r="C754" s="330"/>
      <c r="D754" s="331"/>
      <c r="E754" s="332"/>
      <c r="F754" s="332"/>
      <c r="G754" s="332"/>
      <c r="H754" s="332"/>
      <c r="I754" s="332"/>
      <c r="J754" s="332"/>
    </row>
    <row r="755" spans="2:10" x14ac:dyDescent="0.25">
      <c r="B755" s="329"/>
      <c r="C755" s="330"/>
      <c r="D755" s="331"/>
      <c r="E755" s="332"/>
      <c r="F755" s="332"/>
      <c r="G755" s="332"/>
      <c r="H755" s="332"/>
      <c r="I755" s="332"/>
      <c r="J755" s="332"/>
    </row>
    <row r="756" spans="2:10" x14ac:dyDescent="0.25">
      <c r="B756" s="329"/>
      <c r="C756" s="330"/>
      <c r="D756" s="331"/>
      <c r="E756" s="332"/>
      <c r="F756" s="332"/>
      <c r="G756" s="332"/>
      <c r="H756" s="332"/>
      <c r="I756" s="332"/>
      <c r="J756" s="332"/>
    </row>
    <row r="757" spans="2:10" x14ac:dyDescent="0.25">
      <c r="B757" s="329"/>
      <c r="C757" s="330"/>
      <c r="D757" s="331"/>
      <c r="E757" s="332"/>
      <c r="F757" s="332"/>
      <c r="G757" s="332"/>
      <c r="H757" s="332"/>
      <c r="I757" s="332"/>
      <c r="J757" s="332"/>
    </row>
    <row r="758" spans="2:10" x14ac:dyDescent="0.25">
      <c r="B758" s="329"/>
      <c r="C758" s="330"/>
      <c r="D758" s="331"/>
      <c r="E758" s="332"/>
      <c r="F758" s="332"/>
      <c r="G758" s="332"/>
      <c r="H758" s="332"/>
      <c r="I758" s="332"/>
      <c r="J758" s="332"/>
    </row>
    <row r="759" spans="2:10" x14ac:dyDescent="0.25">
      <c r="B759" s="329"/>
      <c r="C759" s="330"/>
      <c r="D759" s="331"/>
      <c r="E759" s="332"/>
      <c r="F759" s="332"/>
      <c r="G759" s="332"/>
      <c r="H759" s="332"/>
      <c r="I759" s="332"/>
      <c r="J759" s="332"/>
    </row>
    <row r="760" spans="2:10" x14ac:dyDescent="0.25">
      <c r="B760" s="329"/>
      <c r="C760" s="330"/>
      <c r="D760" s="331"/>
      <c r="E760" s="332"/>
      <c r="F760" s="332"/>
      <c r="G760" s="332"/>
      <c r="H760" s="332"/>
      <c r="I760" s="332"/>
      <c r="J760" s="332"/>
    </row>
    <row r="761" spans="2:10" x14ac:dyDescent="0.25">
      <c r="B761" s="329"/>
      <c r="C761" s="330"/>
      <c r="D761" s="331"/>
      <c r="E761" s="332"/>
      <c r="F761" s="332"/>
      <c r="G761" s="332"/>
      <c r="H761" s="332"/>
      <c r="I761" s="332"/>
      <c r="J761" s="332"/>
    </row>
    <row r="762" spans="2:10" x14ac:dyDescent="0.25">
      <c r="B762" s="329"/>
      <c r="C762" s="330"/>
      <c r="D762" s="331"/>
      <c r="E762" s="332"/>
      <c r="F762" s="332"/>
      <c r="G762" s="332"/>
      <c r="H762" s="332"/>
      <c r="I762" s="332"/>
      <c r="J762" s="332"/>
    </row>
    <row r="763" spans="2:10" x14ac:dyDescent="0.25">
      <c r="B763" s="329"/>
      <c r="C763" s="330"/>
      <c r="D763" s="331"/>
      <c r="E763" s="332"/>
      <c r="F763" s="332"/>
      <c r="G763" s="332"/>
      <c r="H763" s="332"/>
      <c r="I763" s="332"/>
      <c r="J763" s="332"/>
    </row>
    <row r="764" spans="2:10" x14ac:dyDescent="0.25">
      <c r="B764" s="329"/>
      <c r="C764" s="330"/>
      <c r="D764" s="331"/>
      <c r="E764" s="332"/>
      <c r="F764" s="332"/>
      <c r="G764" s="332"/>
      <c r="H764" s="332"/>
      <c r="I764" s="332"/>
      <c r="J764" s="332"/>
    </row>
    <row r="765" spans="2:10" x14ac:dyDescent="0.25">
      <c r="B765" s="329"/>
      <c r="C765" s="330"/>
      <c r="D765" s="331"/>
      <c r="E765" s="332"/>
      <c r="F765" s="332"/>
      <c r="G765" s="332"/>
      <c r="H765" s="332"/>
      <c r="I765" s="332"/>
      <c r="J765" s="332"/>
    </row>
    <row r="766" spans="2:10" x14ac:dyDescent="0.25">
      <c r="B766" s="329"/>
      <c r="C766" s="330"/>
      <c r="D766" s="331"/>
      <c r="E766" s="332"/>
      <c r="F766" s="332"/>
      <c r="G766" s="332"/>
      <c r="H766" s="332"/>
      <c r="I766" s="332"/>
      <c r="J766" s="332"/>
    </row>
    <row r="767" spans="2:10" x14ac:dyDescent="0.25">
      <c r="B767" s="329"/>
      <c r="C767" s="330"/>
      <c r="D767" s="331"/>
      <c r="E767" s="332"/>
      <c r="F767" s="332"/>
      <c r="G767" s="332"/>
      <c r="H767" s="332"/>
      <c r="I767" s="332"/>
      <c r="J767" s="332"/>
    </row>
    <row r="768" spans="2:10" x14ac:dyDescent="0.25">
      <c r="B768" s="329"/>
      <c r="C768" s="330"/>
      <c r="D768" s="331"/>
      <c r="E768" s="332"/>
      <c r="F768" s="332"/>
      <c r="G768" s="332"/>
      <c r="H768" s="332"/>
      <c r="I768" s="332"/>
      <c r="J768" s="332"/>
    </row>
    <row r="769" spans="2:10" x14ac:dyDescent="0.25">
      <c r="B769" s="329"/>
      <c r="C769" s="330"/>
      <c r="D769" s="331"/>
      <c r="E769" s="332"/>
      <c r="F769" s="332"/>
      <c r="G769" s="332"/>
      <c r="H769" s="332"/>
      <c r="I769" s="332"/>
      <c r="J769" s="332"/>
    </row>
    <row r="770" spans="2:10" x14ac:dyDescent="0.25">
      <c r="B770" s="329"/>
      <c r="C770" s="330"/>
      <c r="D770" s="331"/>
      <c r="E770" s="332"/>
      <c r="F770" s="332"/>
      <c r="G770" s="332"/>
      <c r="H770" s="332"/>
      <c r="I770" s="332"/>
      <c r="J770" s="332"/>
    </row>
    <row r="771" spans="2:10" x14ac:dyDescent="0.25">
      <c r="B771" s="329"/>
      <c r="C771" s="330"/>
      <c r="D771" s="331"/>
      <c r="E771" s="332"/>
      <c r="F771" s="332"/>
      <c r="G771" s="332"/>
      <c r="H771" s="332"/>
      <c r="I771" s="332"/>
      <c r="J771" s="332"/>
    </row>
    <row r="772" spans="2:10" x14ac:dyDescent="0.25">
      <c r="B772" s="329"/>
      <c r="C772" s="330"/>
      <c r="D772" s="331"/>
      <c r="E772" s="332"/>
      <c r="F772" s="332"/>
      <c r="G772" s="332"/>
      <c r="H772" s="332"/>
      <c r="I772" s="332"/>
      <c r="J772" s="332"/>
    </row>
    <row r="773" spans="2:10" x14ac:dyDescent="0.25">
      <c r="B773" s="329"/>
      <c r="C773" s="330"/>
      <c r="D773" s="331"/>
      <c r="E773" s="332"/>
      <c r="F773" s="332"/>
      <c r="G773" s="332"/>
      <c r="H773" s="332"/>
      <c r="I773" s="332"/>
      <c r="J773" s="332"/>
    </row>
    <row r="774" spans="2:10" x14ac:dyDescent="0.25">
      <c r="B774" s="329"/>
      <c r="C774" s="330"/>
      <c r="D774" s="331"/>
      <c r="E774" s="332"/>
      <c r="F774" s="332"/>
      <c r="G774" s="332"/>
      <c r="H774" s="332"/>
      <c r="I774" s="332"/>
      <c r="J774" s="332"/>
    </row>
    <row r="775" spans="2:10" x14ac:dyDescent="0.25">
      <c r="B775" s="329"/>
      <c r="C775" s="330"/>
      <c r="D775" s="331"/>
      <c r="E775" s="332"/>
      <c r="F775" s="332"/>
      <c r="G775" s="332"/>
      <c r="H775" s="332"/>
      <c r="I775" s="332"/>
      <c r="J775" s="332"/>
    </row>
    <row r="776" spans="2:10" x14ac:dyDescent="0.25">
      <c r="B776" s="329"/>
      <c r="C776" s="330"/>
      <c r="D776" s="331"/>
      <c r="E776" s="332"/>
      <c r="F776" s="332"/>
      <c r="G776" s="332"/>
      <c r="H776" s="332"/>
      <c r="I776" s="332"/>
      <c r="J776" s="332"/>
    </row>
    <row r="777" spans="2:10" x14ac:dyDescent="0.25">
      <c r="B777" s="329"/>
      <c r="C777" s="330"/>
      <c r="D777" s="331"/>
      <c r="E777" s="332"/>
      <c r="F777" s="332"/>
      <c r="G777" s="332"/>
      <c r="H777" s="332"/>
      <c r="I777" s="332"/>
      <c r="J777" s="332"/>
    </row>
    <row r="778" spans="2:10" x14ac:dyDescent="0.25">
      <c r="B778" s="329"/>
      <c r="C778" s="330"/>
      <c r="D778" s="331"/>
      <c r="E778" s="332"/>
      <c r="F778" s="332"/>
      <c r="G778" s="332"/>
      <c r="H778" s="332"/>
      <c r="I778" s="332"/>
      <c r="J778" s="332"/>
    </row>
    <row r="779" spans="2:10" x14ac:dyDescent="0.25">
      <c r="B779" s="329"/>
      <c r="C779" s="330"/>
      <c r="D779" s="331"/>
      <c r="E779" s="332"/>
      <c r="F779" s="332"/>
      <c r="G779" s="332"/>
      <c r="H779" s="332"/>
      <c r="I779" s="332"/>
      <c r="J779" s="332"/>
    </row>
    <row r="780" spans="2:10" x14ac:dyDescent="0.25">
      <c r="B780" s="329"/>
      <c r="C780" s="330"/>
      <c r="D780" s="331"/>
      <c r="E780" s="332"/>
      <c r="F780" s="332"/>
      <c r="G780" s="332"/>
      <c r="H780" s="332"/>
      <c r="I780" s="332"/>
      <c r="J780" s="332"/>
    </row>
    <row r="781" spans="2:10" x14ac:dyDescent="0.25">
      <c r="B781" s="329"/>
      <c r="C781" s="330"/>
      <c r="D781" s="331"/>
      <c r="E781" s="332"/>
      <c r="F781" s="332"/>
      <c r="G781" s="332"/>
      <c r="H781" s="332"/>
      <c r="I781" s="332"/>
      <c r="J781" s="332"/>
    </row>
    <row r="782" spans="2:10" x14ac:dyDescent="0.25">
      <c r="B782" s="329"/>
      <c r="C782" s="330"/>
      <c r="D782" s="331"/>
      <c r="E782" s="332"/>
      <c r="F782" s="332"/>
      <c r="G782" s="332"/>
      <c r="H782" s="332"/>
      <c r="I782" s="332"/>
      <c r="J782" s="332"/>
    </row>
    <row r="783" spans="2:10" x14ac:dyDescent="0.25">
      <c r="B783" s="329"/>
      <c r="C783" s="330"/>
      <c r="D783" s="331"/>
      <c r="E783" s="332"/>
      <c r="F783" s="332"/>
      <c r="G783" s="332"/>
      <c r="H783" s="332"/>
      <c r="I783" s="332"/>
      <c r="J783" s="332"/>
    </row>
    <row r="784" spans="2:10" x14ac:dyDescent="0.25">
      <c r="B784" s="329"/>
      <c r="C784" s="330"/>
      <c r="D784" s="331"/>
      <c r="E784" s="332"/>
      <c r="F784" s="332"/>
      <c r="G784" s="332"/>
      <c r="H784" s="332"/>
      <c r="I784" s="332"/>
      <c r="J784" s="332"/>
    </row>
    <row r="785" spans="2:10" x14ac:dyDescent="0.25">
      <c r="B785" s="329"/>
      <c r="C785" s="330"/>
      <c r="D785" s="331"/>
      <c r="E785" s="332"/>
      <c r="F785" s="332"/>
      <c r="G785" s="332"/>
      <c r="H785" s="332"/>
      <c r="I785" s="332"/>
      <c r="J785" s="332"/>
    </row>
    <row r="786" spans="2:10" x14ac:dyDescent="0.25">
      <c r="B786" s="329"/>
      <c r="C786" s="330"/>
      <c r="D786" s="331"/>
      <c r="E786" s="332"/>
      <c r="F786" s="332"/>
      <c r="G786" s="332"/>
      <c r="H786" s="332"/>
      <c r="I786" s="332"/>
      <c r="J786" s="332"/>
    </row>
    <row r="787" spans="2:10" x14ac:dyDescent="0.25">
      <c r="B787" s="329"/>
      <c r="C787" s="330"/>
      <c r="D787" s="331"/>
      <c r="E787" s="332"/>
      <c r="F787" s="332"/>
      <c r="G787" s="332"/>
      <c r="H787" s="332"/>
      <c r="I787" s="332"/>
      <c r="J787" s="332"/>
    </row>
    <row r="788" spans="2:10" x14ac:dyDescent="0.25">
      <c r="B788" s="329"/>
      <c r="C788" s="330"/>
      <c r="D788" s="331"/>
      <c r="E788" s="332"/>
      <c r="F788" s="332"/>
      <c r="G788" s="332"/>
      <c r="H788" s="332"/>
      <c r="I788" s="332"/>
      <c r="J788" s="332"/>
    </row>
    <row r="789" spans="2:10" x14ac:dyDescent="0.25">
      <c r="B789" s="329"/>
      <c r="C789" s="330"/>
      <c r="D789" s="331"/>
      <c r="E789" s="332"/>
      <c r="F789" s="332"/>
      <c r="G789" s="332"/>
      <c r="H789" s="332"/>
      <c r="I789" s="332"/>
      <c r="J789" s="332"/>
    </row>
    <row r="790" spans="2:10" x14ac:dyDescent="0.25">
      <c r="B790" s="329"/>
      <c r="C790" s="330"/>
      <c r="D790" s="331"/>
      <c r="E790" s="332"/>
      <c r="F790" s="332"/>
      <c r="G790" s="332"/>
      <c r="H790" s="332"/>
      <c r="I790" s="332"/>
      <c r="J790" s="332"/>
    </row>
    <row r="791" spans="2:10" x14ac:dyDescent="0.25">
      <c r="B791" s="329"/>
      <c r="C791" s="330"/>
      <c r="D791" s="331"/>
      <c r="E791" s="332"/>
      <c r="F791" s="332"/>
      <c r="G791" s="332"/>
      <c r="H791" s="332"/>
      <c r="I791" s="332"/>
      <c r="J791" s="332"/>
    </row>
    <row r="792" spans="2:10" x14ac:dyDescent="0.25">
      <c r="B792" s="329"/>
      <c r="C792" s="330"/>
      <c r="D792" s="331"/>
      <c r="E792" s="332"/>
      <c r="F792" s="332"/>
      <c r="G792" s="332"/>
      <c r="H792" s="332"/>
      <c r="I792" s="332"/>
      <c r="J792" s="332"/>
    </row>
    <row r="793" spans="2:10" x14ac:dyDescent="0.25">
      <c r="B793" s="329"/>
      <c r="C793" s="330"/>
      <c r="D793" s="331"/>
      <c r="E793" s="332"/>
      <c r="F793" s="332"/>
      <c r="G793" s="332"/>
      <c r="H793" s="332"/>
      <c r="I793" s="332"/>
      <c r="J793" s="332"/>
    </row>
    <row r="794" spans="2:10" x14ac:dyDescent="0.25">
      <c r="B794" s="329"/>
      <c r="C794" s="330"/>
      <c r="D794" s="331"/>
      <c r="E794" s="332"/>
      <c r="F794" s="332"/>
      <c r="G794" s="332"/>
      <c r="H794" s="332"/>
      <c r="I794" s="332"/>
      <c r="J794" s="332"/>
    </row>
    <row r="795" spans="2:10" x14ac:dyDescent="0.25">
      <c r="B795" s="329"/>
      <c r="C795" s="330"/>
      <c r="D795" s="331"/>
      <c r="E795" s="332"/>
      <c r="F795" s="332"/>
      <c r="G795" s="332"/>
      <c r="H795" s="332"/>
      <c r="I795" s="332"/>
      <c r="J795" s="332"/>
    </row>
    <row r="796" spans="2:10" x14ac:dyDescent="0.25">
      <c r="B796" s="329"/>
      <c r="C796" s="330"/>
      <c r="D796" s="331"/>
      <c r="E796" s="332"/>
      <c r="F796" s="332"/>
      <c r="G796" s="332"/>
      <c r="H796" s="332"/>
      <c r="I796" s="332"/>
      <c r="J796" s="332"/>
    </row>
    <row r="797" spans="2:10" x14ac:dyDescent="0.25">
      <c r="B797" s="329"/>
      <c r="C797" s="330"/>
      <c r="D797" s="331"/>
      <c r="E797" s="332"/>
      <c r="F797" s="332"/>
      <c r="G797" s="332"/>
      <c r="H797" s="332"/>
      <c r="I797" s="332"/>
      <c r="J797" s="332"/>
    </row>
    <row r="798" spans="2:10" x14ac:dyDescent="0.25">
      <c r="B798" s="329"/>
      <c r="C798" s="330"/>
      <c r="D798" s="331"/>
      <c r="E798" s="332"/>
      <c r="F798" s="332"/>
      <c r="G798" s="332"/>
      <c r="H798" s="332"/>
      <c r="I798" s="332"/>
      <c r="J798" s="332"/>
    </row>
    <row r="799" spans="2:10" x14ac:dyDescent="0.25">
      <c r="B799" s="329"/>
      <c r="C799" s="330"/>
      <c r="D799" s="331"/>
      <c r="E799" s="332"/>
      <c r="F799" s="332"/>
      <c r="G799" s="332"/>
      <c r="H799" s="332"/>
      <c r="I799" s="332"/>
      <c r="J799" s="332"/>
    </row>
    <row r="800" spans="2:10" x14ac:dyDescent="0.25">
      <c r="B800" s="329"/>
      <c r="C800" s="330"/>
      <c r="D800" s="331"/>
      <c r="E800" s="332"/>
      <c r="F800" s="332"/>
      <c r="G800" s="332"/>
      <c r="H800" s="332"/>
      <c r="I800" s="332"/>
      <c r="J800" s="332"/>
    </row>
    <row r="801" spans="2:10" x14ac:dyDescent="0.25">
      <c r="B801" s="329"/>
      <c r="C801" s="330"/>
      <c r="D801" s="331"/>
      <c r="E801" s="332"/>
      <c r="F801" s="332"/>
      <c r="G801" s="332"/>
      <c r="H801" s="332"/>
      <c r="I801" s="332"/>
      <c r="J801" s="332"/>
    </row>
    <row r="802" spans="2:10" x14ac:dyDescent="0.25">
      <c r="B802" s="329"/>
      <c r="C802" s="330"/>
      <c r="D802" s="331"/>
      <c r="E802" s="332"/>
      <c r="F802" s="332"/>
      <c r="G802" s="332"/>
      <c r="H802" s="332"/>
      <c r="I802" s="332"/>
      <c r="J802" s="332"/>
    </row>
    <row r="803" spans="2:10" x14ac:dyDescent="0.25">
      <c r="B803" s="329"/>
      <c r="C803" s="330"/>
      <c r="D803" s="331"/>
      <c r="E803" s="332"/>
      <c r="F803" s="332"/>
      <c r="G803" s="332"/>
      <c r="H803" s="332"/>
      <c r="I803" s="332"/>
      <c r="J803" s="332"/>
    </row>
    <row r="804" spans="2:10" x14ac:dyDescent="0.25">
      <c r="B804" s="329"/>
      <c r="C804" s="330"/>
      <c r="D804" s="331"/>
      <c r="E804" s="332"/>
      <c r="F804" s="332"/>
      <c r="G804" s="332"/>
      <c r="H804" s="332"/>
      <c r="I804" s="332"/>
      <c r="J804" s="332"/>
    </row>
    <row r="805" spans="2:10" x14ac:dyDescent="0.25">
      <c r="B805" s="329"/>
      <c r="C805" s="330"/>
      <c r="D805" s="331"/>
      <c r="E805" s="332"/>
      <c r="F805" s="332"/>
      <c r="G805" s="332"/>
      <c r="H805" s="332"/>
      <c r="I805" s="332"/>
      <c r="J805" s="332"/>
    </row>
    <row r="806" spans="2:10" x14ac:dyDescent="0.25">
      <c r="B806" s="329"/>
      <c r="C806" s="330"/>
      <c r="D806" s="331"/>
      <c r="E806" s="332"/>
      <c r="F806" s="332"/>
      <c r="G806" s="332"/>
      <c r="H806" s="332"/>
      <c r="I806" s="332"/>
      <c r="J806" s="332"/>
    </row>
    <row r="807" spans="2:10" x14ac:dyDescent="0.25">
      <c r="B807" s="329"/>
      <c r="C807" s="330"/>
      <c r="D807" s="331"/>
      <c r="E807" s="332"/>
      <c r="F807" s="332"/>
      <c r="G807" s="332"/>
      <c r="H807" s="332"/>
      <c r="I807" s="332"/>
      <c r="J807" s="332"/>
    </row>
    <row r="808" spans="2:10" x14ac:dyDescent="0.25">
      <c r="B808" s="329"/>
      <c r="C808" s="330"/>
      <c r="D808" s="331"/>
      <c r="E808" s="332"/>
      <c r="F808" s="332"/>
      <c r="G808" s="332"/>
      <c r="H808" s="332"/>
      <c r="I808" s="332"/>
      <c r="J808" s="332"/>
    </row>
    <row r="809" spans="2:10" x14ac:dyDescent="0.25">
      <c r="B809" s="329"/>
      <c r="C809" s="330"/>
      <c r="D809" s="331"/>
      <c r="E809" s="332"/>
      <c r="F809" s="332"/>
      <c r="G809" s="332"/>
      <c r="H809" s="332"/>
      <c r="I809" s="332"/>
      <c r="J809" s="332"/>
    </row>
    <row r="810" spans="2:10" x14ac:dyDescent="0.25">
      <c r="B810" s="329"/>
      <c r="C810" s="330"/>
      <c r="D810" s="331"/>
      <c r="E810" s="332"/>
      <c r="F810" s="332"/>
      <c r="G810" s="332"/>
      <c r="H810" s="332"/>
      <c r="I810" s="332"/>
      <c r="J810" s="332"/>
    </row>
    <row r="811" spans="2:10" x14ac:dyDescent="0.25">
      <c r="B811" s="329"/>
      <c r="C811" s="330"/>
      <c r="D811" s="331"/>
      <c r="E811" s="332"/>
      <c r="F811" s="332"/>
      <c r="G811" s="332"/>
      <c r="H811" s="332"/>
      <c r="I811" s="332"/>
      <c r="J811" s="332"/>
    </row>
    <row r="812" spans="2:10" x14ac:dyDescent="0.25">
      <c r="B812" s="329"/>
      <c r="C812" s="330"/>
      <c r="D812" s="331"/>
      <c r="E812" s="332"/>
      <c r="F812" s="332"/>
      <c r="G812" s="332"/>
      <c r="H812" s="332"/>
      <c r="I812" s="332"/>
      <c r="J812" s="332"/>
    </row>
    <row r="813" spans="2:10" x14ac:dyDescent="0.25">
      <c r="B813" s="329"/>
      <c r="C813" s="330"/>
      <c r="D813" s="331"/>
      <c r="E813" s="332"/>
      <c r="F813" s="332"/>
      <c r="G813" s="332"/>
      <c r="H813" s="332"/>
      <c r="I813" s="332"/>
      <c r="J813" s="332"/>
    </row>
    <row r="814" spans="2:10" x14ac:dyDescent="0.25">
      <c r="B814" s="329"/>
      <c r="C814" s="330"/>
      <c r="D814" s="331"/>
      <c r="E814" s="332"/>
      <c r="F814" s="332"/>
      <c r="G814" s="332"/>
      <c r="H814" s="332"/>
      <c r="I814" s="332"/>
      <c r="J814" s="332"/>
    </row>
    <row r="815" spans="2:10" x14ac:dyDescent="0.25">
      <c r="B815" s="329"/>
      <c r="C815" s="330"/>
      <c r="D815" s="331"/>
      <c r="E815" s="332"/>
      <c r="F815" s="332"/>
      <c r="G815" s="332"/>
      <c r="H815" s="332"/>
      <c r="I815" s="332"/>
      <c r="J815" s="332"/>
    </row>
    <row r="816" spans="2:10" x14ac:dyDescent="0.25">
      <c r="B816" s="329"/>
      <c r="C816" s="330"/>
      <c r="D816" s="331"/>
      <c r="E816" s="332"/>
      <c r="F816" s="332"/>
      <c r="G816" s="332"/>
      <c r="H816" s="332"/>
      <c r="I816" s="332"/>
      <c r="J816" s="332"/>
    </row>
    <row r="817" spans="2:10" x14ac:dyDescent="0.25">
      <c r="B817" s="329"/>
      <c r="C817" s="330"/>
      <c r="D817" s="331"/>
      <c r="E817" s="332"/>
      <c r="F817" s="332"/>
      <c r="G817" s="332"/>
      <c r="H817" s="332"/>
      <c r="I817" s="332"/>
      <c r="J817" s="332"/>
    </row>
    <row r="818" spans="2:10" x14ac:dyDescent="0.25">
      <c r="B818" s="329"/>
      <c r="C818" s="330"/>
      <c r="D818" s="331"/>
      <c r="E818" s="332"/>
      <c r="F818" s="332"/>
      <c r="G818" s="332"/>
      <c r="H818" s="332"/>
      <c r="I818" s="332"/>
      <c r="J818" s="332"/>
    </row>
    <row r="819" spans="2:10" x14ac:dyDescent="0.25">
      <c r="B819" s="329"/>
      <c r="C819" s="330"/>
      <c r="D819" s="331"/>
      <c r="E819" s="332"/>
      <c r="F819" s="332"/>
      <c r="G819" s="332"/>
      <c r="H819" s="332"/>
      <c r="I819" s="332"/>
      <c r="J819" s="332"/>
    </row>
    <row r="820" spans="2:10" x14ac:dyDescent="0.25">
      <c r="B820" s="329"/>
      <c r="C820" s="330"/>
      <c r="D820" s="331"/>
      <c r="E820" s="332"/>
      <c r="F820" s="332"/>
      <c r="G820" s="332"/>
      <c r="H820" s="332"/>
      <c r="I820" s="332"/>
      <c r="J820" s="332"/>
    </row>
    <row r="821" spans="2:10" x14ac:dyDescent="0.25">
      <c r="B821" s="329"/>
      <c r="C821" s="330"/>
      <c r="D821" s="331"/>
      <c r="E821" s="332"/>
      <c r="F821" s="332"/>
      <c r="G821" s="332"/>
      <c r="H821" s="332"/>
      <c r="I821" s="332"/>
      <c r="J821" s="332"/>
    </row>
    <row r="822" spans="2:10" x14ac:dyDescent="0.25">
      <c r="B822" s="329"/>
      <c r="C822" s="330"/>
      <c r="D822" s="331"/>
      <c r="E822" s="332"/>
      <c r="F822" s="332"/>
      <c r="G822" s="332"/>
      <c r="H822" s="332"/>
      <c r="I822" s="332"/>
      <c r="J822" s="332"/>
    </row>
    <row r="823" spans="2:10" x14ac:dyDescent="0.25">
      <c r="B823" s="329"/>
      <c r="C823" s="330"/>
      <c r="D823" s="331"/>
      <c r="E823" s="332"/>
      <c r="F823" s="332"/>
      <c r="G823" s="332"/>
      <c r="H823" s="332"/>
      <c r="I823" s="332"/>
      <c r="J823" s="332"/>
    </row>
    <row r="824" spans="2:10" x14ac:dyDescent="0.25">
      <c r="B824" s="329"/>
      <c r="C824" s="330"/>
      <c r="D824" s="331"/>
      <c r="E824" s="332"/>
      <c r="F824" s="332"/>
      <c r="G824" s="332"/>
      <c r="H824" s="332"/>
      <c r="I824" s="332"/>
      <c r="J824" s="332"/>
    </row>
    <row r="825" spans="2:10" x14ac:dyDescent="0.25">
      <c r="B825" s="329"/>
      <c r="C825" s="330"/>
      <c r="D825" s="331"/>
      <c r="E825" s="332"/>
      <c r="F825" s="332"/>
      <c r="G825" s="332"/>
      <c r="H825" s="332"/>
      <c r="I825" s="332"/>
      <c r="J825" s="332"/>
    </row>
    <row r="826" spans="2:10" x14ac:dyDescent="0.25">
      <c r="B826" s="329"/>
      <c r="C826" s="330"/>
      <c r="D826" s="331"/>
      <c r="E826" s="332"/>
      <c r="F826" s="332"/>
      <c r="G826" s="332"/>
      <c r="H826" s="332"/>
      <c r="I826" s="332"/>
      <c r="J826" s="332"/>
    </row>
    <row r="827" spans="2:10" x14ac:dyDescent="0.25">
      <c r="B827" s="329"/>
      <c r="C827" s="330"/>
      <c r="D827" s="331"/>
      <c r="E827" s="332"/>
      <c r="F827" s="332"/>
      <c r="G827" s="332"/>
      <c r="H827" s="332"/>
      <c r="I827" s="332"/>
      <c r="J827" s="332"/>
    </row>
    <row r="828" spans="2:10" x14ac:dyDescent="0.25">
      <c r="B828" s="329"/>
      <c r="C828" s="330"/>
      <c r="D828" s="331"/>
      <c r="E828" s="332"/>
      <c r="F828" s="332"/>
      <c r="G828" s="332"/>
      <c r="H828" s="332"/>
      <c r="I828" s="332"/>
      <c r="J828" s="332"/>
    </row>
    <row r="829" spans="2:10" x14ac:dyDescent="0.25">
      <c r="B829" s="329"/>
      <c r="C829" s="330"/>
      <c r="D829" s="331"/>
      <c r="E829" s="332"/>
      <c r="F829" s="332"/>
      <c r="G829" s="332"/>
      <c r="H829" s="332"/>
      <c r="I829" s="332"/>
      <c r="J829" s="332"/>
    </row>
    <row r="830" spans="2:10" x14ac:dyDescent="0.25">
      <c r="B830" s="329"/>
      <c r="C830" s="330"/>
      <c r="D830" s="331"/>
      <c r="E830" s="332"/>
      <c r="F830" s="332"/>
      <c r="G830" s="332"/>
      <c r="H830" s="332"/>
      <c r="I830" s="332"/>
      <c r="J830" s="332"/>
    </row>
    <row r="831" spans="2:10" x14ac:dyDescent="0.25">
      <c r="B831" s="329"/>
      <c r="C831" s="330"/>
      <c r="D831" s="331"/>
      <c r="E831" s="332"/>
      <c r="F831" s="332"/>
      <c r="G831" s="332"/>
      <c r="H831" s="332"/>
      <c r="I831" s="332"/>
      <c r="J831" s="332"/>
    </row>
    <row r="832" spans="2:10" x14ac:dyDescent="0.25">
      <c r="B832" s="329"/>
      <c r="C832" s="330"/>
      <c r="D832" s="331"/>
      <c r="E832" s="332"/>
      <c r="F832" s="332"/>
      <c r="G832" s="332"/>
      <c r="H832" s="332"/>
      <c r="I832" s="332"/>
      <c r="J832" s="332"/>
    </row>
    <row r="833" spans="2:10" x14ac:dyDescent="0.25">
      <c r="B833" s="329"/>
      <c r="C833" s="330"/>
      <c r="D833" s="331"/>
      <c r="E833" s="332"/>
      <c r="F833" s="332"/>
      <c r="G833" s="332"/>
      <c r="H833" s="332"/>
      <c r="I833" s="332"/>
      <c r="J833" s="332"/>
    </row>
    <row r="834" spans="2:10" x14ac:dyDescent="0.25">
      <c r="B834" s="329"/>
      <c r="C834" s="330"/>
      <c r="D834" s="331"/>
      <c r="E834" s="332"/>
      <c r="F834" s="332"/>
      <c r="G834" s="332"/>
      <c r="H834" s="332"/>
      <c r="I834" s="332"/>
      <c r="J834" s="332"/>
    </row>
    <row r="835" spans="2:10" x14ac:dyDescent="0.25">
      <c r="B835" s="329"/>
      <c r="C835" s="330"/>
      <c r="D835" s="331"/>
      <c r="E835" s="332"/>
      <c r="F835" s="332"/>
      <c r="G835" s="332"/>
      <c r="H835" s="332"/>
      <c r="I835" s="332"/>
      <c r="J835" s="332"/>
    </row>
    <row r="836" spans="2:10" x14ac:dyDescent="0.25">
      <c r="B836" s="329"/>
      <c r="C836" s="330"/>
      <c r="D836" s="331"/>
      <c r="E836" s="332"/>
      <c r="F836" s="332"/>
      <c r="G836" s="332"/>
      <c r="H836" s="332"/>
      <c r="I836" s="332"/>
      <c r="J836" s="332"/>
    </row>
    <row r="837" spans="2:10" x14ac:dyDescent="0.25">
      <c r="B837" s="329"/>
      <c r="C837" s="330"/>
      <c r="D837" s="331"/>
      <c r="E837" s="332"/>
      <c r="F837" s="332"/>
      <c r="G837" s="332"/>
      <c r="H837" s="332"/>
      <c r="I837" s="332"/>
      <c r="J837" s="332"/>
    </row>
    <row r="838" spans="2:10" x14ac:dyDescent="0.25">
      <c r="B838" s="329"/>
      <c r="C838" s="330"/>
      <c r="D838" s="331"/>
      <c r="E838" s="332"/>
      <c r="F838" s="332"/>
      <c r="G838" s="332"/>
      <c r="H838" s="332"/>
      <c r="I838" s="332"/>
      <c r="J838" s="332"/>
    </row>
    <row r="839" spans="2:10" x14ac:dyDescent="0.25">
      <c r="B839" s="329"/>
      <c r="C839" s="330"/>
      <c r="D839" s="331"/>
      <c r="E839" s="332"/>
      <c r="F839" s="332"/>
      <c r="G839" s="332"/>
      <c r="H839" s="332"/>
      <c r="I839" s="332"/>
      <c r="J839" s="332"/>
    </row>
    <row r="840" spans="2:10" x14ac:dyDescent="0.25">
      <c r="B840" s="329"/>
      <c r="C840" s="330"/>
      <c r="D840" s="331"/>
      <c r="E840" s="332"/>
      <c r="F840" s="332"/>
      <c r="G840" s="332"/>
      <c r="H840" s="332"/>
      <c r="I840" s="332"/>
      <c r="J840" s="332"/>
    </row>
    <row r="841" spans="2:10" x14ac:dyDescent="0.25">
      <c r="B841" s="329"/>
      <c r="C841" s="330"/>
      <c r="D841" s="331"/>
      <c r="E841" s="332"/>
      <c r="F841" s="332"/>
      <c r="G841" s="332"/>
      <c r="H841" s="332"/>
      <c r="I841" s="332"/>
      <c r="J841" s="332"/>
    </row>
    <row r="842" spans="2:10" x14ac:dyDescent="0.25">
      <c r="B842" s="329"/>
      <c r="C842" s="330"/>
      <c r="D842" s="331"/>
      <c r="E842" s="332"/>
      <c r="F842" s="332"/>
      <c r="G842" s="332"/>
      <c r="H842" s="332"/>
      <c r="I842" s="332"/>
      <c r="J842" s="332"/>
    </row>
    <row r="843" spans="2:10" x14ac:dyDescent="0.25">
      <c r="B843" s="329"/>
      <c r="C843" s="330"/>
      <c r="D843" s="331"/>
      <c r="E843" s="332"/>
      <c r="F843" s="332"/>
      <c r="G843" s="332"/>
      <c r="H843" s="332"/>
      <c r="I843" s="332"/>
      <c r="J843" s="332"/>
    </row>
    <row r="844" spans="2:10" x14ac:dyDescent="0.25">
      <c r="B844" s="329"/>
      <c r="C844" s="330"/>
      <c r="D844" s="331"/>
      <c r="E844" s="332"/>
      <c r="F844" s="332"/>
      <c r="G844" s="332"/>
      <c r="H844" s="332"/>
      <c r="I844" s="332"/>
      <c r="J844" s="332"/>
    </row>
    <row r="845" spans="2:10" x14ac:dyDescent="0.25">
      <c r="B845" s="329"/>
      <c r="C845" s="330"/>
      <c r="D845" s="331"/>
      <c r="E845" s="332"/>
      <c r="F845" s="332"/>
      <c r="G845" s="332"/>
      <c r="H845" s="332"/>
      <c r="I845" s="332"/>
      <c r="J845" s="332"/>
    </row>
    <row r="846" spans="2:10" x14ac:dyDescent="0.25">
      <c r="B846" s="329"/>
      <c r="C846" s="330"/>
      <c r="D846" s="331"/>
      <c r="E846" s="332"/>
      <c r="F846" s="332"/>
      <c r="G846" s="332"/>
      <c r="H846" s="332"/>
      <c r="I846" s="332"/>
      <c r="J846" s="332"/>
    </row>
    <row r="847" spans="2:10" x14ac:dyDescent="0.25">
      <c r="B847" s="329"/>
      <c r="C847" s="330"/>
      <c r="D847" s="331"/>
      <c r="E847" s="332"/>
      <c r="F847" s="332"/>
      <c r="G847" s="332"/>
      <c r="H847" s="332"/>
      <c r="I847" s="332"/>
      <c r="J847" s="332"/>
    </row>
    <row r="848" spans="2:10" x14ac:dyDescent="0.25">
      <c r="B848" s="329"/>
      <c r="C848" s="330"/>
      <c r="D848" s="331"/>
      <c r="E848" s="332"/>
      <c r="F848" s="332"/>
      <c r="G848" s="332"/>
      <c r="H848" s="332"/>
      <c r="I848" s="332"/>
      <c r="J848" s="332"/>
    </row>
    <row r="849" spans="2:10" x14ac:dyDescent="0.25">
      <c r="B849" s="329"/>
      <c r="C849" s="330"/>
      <c r="D849" s="331"/>
      <c r="E849" s="332"/>
      <c r="F849" s="332"/>
      <c r="G849" s="332"/>
      <c r="H849" s="332"/>
      <c r="I849" s="332"/>
      <c r="J849" s="332"/>
    </row>
    <row r="850" spans="2:10" x14ac:dyDescent="0.25">
      <c r="B850" s="329"/>
      <c r="C850" s="330"/>
      <c r="D850" s="331"/>
      <c r="E850" s="332"/>
      <c r="F850" s="332"/>
      <c r="G850" s="332"/>
      <c r="H850" s="332"/>
      <c r="I850" s="332"/>
      <c r="J850" s="332"/>
    </row>
    <row r="851" spans="2:10" x14ac:dyDescent="0.25">
      <c r="B851" s="329"/>
      <c r="C851" s="330"/>
      <c r="D851" s="331"/>
      <c r="E851" s="332"/>
      <c r="F851" s="332"/>
      <c r="G851" s="332"/>
      <c r="H851" s="332"/>
      <c r="I851" s="332"/>
      <c r="J851" s="332"/>
    </row>
    <row r="852" spans="2:10" x14ac:dyDescent="0.25">
      <c r="B852" s="329"/>
      <c r="C852" s="330"/>
      <c r="D852" s="331"/>
      <c r="E852" s="332"/>
      <c r="F852" s="332"/>
      <c r="G852" s="332"/>
      <c r="H852" s="332"/>
      <c r="I852" s="332"/>
      <c r="J852" s="332"/>
    </row>
    <row r="853" spans="2:10" x14ac:dyDescent="0.25">
      <c r="B853" s="329"/>
      <c r="C853" s="330"/>
      <c r="D853" s="331"/>
      <c r="E853" s="332"/>
      <c r="F853" s="332"/>
      <c r="G853" s="332"/>
      <c r="H853" s="332"/>
      <c r="I853" s="332"/>
      <c r="J853" s="332"/>
    </row>
    <row r="854" spans="2:10" x14ac:dyDescent="0.25">
      <c r="B854" s="329"/>
      <c r="C854" s="330"/>
      <c r="D854" s="331"/>
      <c r="E854" s="332"/>
      <c r="F854" s="332"/>
      <c r="G854" s="332"/>
      <c r="H854" s="332"/>
      <c r="I854" s="332"/>
      <c r="J854" s="332"/>
    </row>
    <row r="855" spans="2:10" x14ac:dyDescent="0.25">
      <c r="B855" s="329"/>
      <c r="C855" s="330"/>
      <c r="D855" s="331"/>
      <c r="E855" s="332"/>
      <c r="F855" s="332"/>
      <c r="G855" s="332"/>
      <c r="H855" s="332"/>
      <c r="I855" s="332"/>
      <c r="J855" s="332"/>
    </row>
    <row r="856" spans="2:10" x14ac:dyDescent="0.25">
      <c r="B856" s="329"/>
      <c r="C856" s="330"/>
      <c r="D856" s="331"/>
      <c r="E856" s="332"/>
      <c r="F856" s="332"/>
      <c r="G856" s="332"/>
      <c r="H856" s="332"/>
      <c r="I856" s="332"/>
      <c r="J856" s="332"/>
    </row>
    <row r="857" spans="2:10" x14ac:dyDescent="0.25">
      <c r="B857" s="329"/>
      <c r="C857" s="330"/>
      <c r="D857" s="331"/>
      <c r="E857" s="332"/>
      <c r="F857" s="332"/>
      <c r="G857" s="332"/>
      <c r="H857" s="332"/>
      <c r="I857" s="332"/>
      <c r="J857" s="332"/>
    </row>
    <row r="858" spans="2:10" x14ac:dyDescent="0.25">
      <c r="B858" s="329"/>
      <c r="C858" s="330"/>
      <c r="D858" s="331"/>
      <c r="E858" s="332"/>
      <c r="F858" s="332"/>
      <c r="G858" s="332"/>
      <c r="H858" s="332"/>
      <c r="I858" s="332"/>
      <c r="J858" s="332"/>
    </row>
    <row r="859" spans="2:10" x14ac:dyDescent="0.25">
      <c r="B859" s="329"/>
      <c r="C859" s="330"/>
      <c r="D859" s="331"/>
      <c r="E859" s="332"/>
      <c r="F859" s="332"/>
      <c r="G859" s="332"/>
      <c r="H859" s="332"/>
      <c r="I859" s="332"/>
      <c r="J859" s="332"/>
    </row>
    <row r="860" spans="2:10" x14ac:dyDescent="0.25">
      <c r="B860" s="329"/>
      <c r="C860" s="330"/>
      <c r="D860" s="331"/>
      <c r="E860" s="332"/>
      <c r="F860" s="332"/>
      <c r="G860" s="332"/>
      <c r="H860" s="332"/>
      <c r="I860" s="332"/>
      <c r="J860" s="332"/>
    </row>
    <row r="861" spans="2:10" x14ac:dyDescent="0.25">
      <c r="B861" s="329"/>
      <c r="C861" s="330"/>
      <c r="D861" s="331"/>
      <c r="E861" s="332"/>
      <c r="F861" s="332"/>
      <c r="G861" s="332"/>
      <c r="H861" s="332"/>
      <c r="I861" s="332"/>
      <c r="J861" s="332"/>
    </row>
    <row r="862" spans="2:10" x14ac:dyDescent="0.25">
      <c r="B862" s="329"/>
      <c r="C862" s="330"/>
      <c r="D862" s="331"/>
      <c r="E862" s="332"/>
      <c r="F862" s="332"/>
      <c r="G862" s="332"/>
      <c r="H862" s="332"/>
      <c r="I862" s="332"/>
      <c r="J862" s="332"/>
    </row>
    <row r="863" spans="2:10" x14ac:dyDescent="0.25">
      <c r="B863" s="329"/>
      <c r="C863" s="330"/>
      <c r="D863" s="331"/>
      <c r="E863" s="332"/>
      <c r="F863" s="332"/>
      <c r="G863" s="332"/>
      <c r="H863" s="332"/>
      <c r="I863" s="332"/>
      <c r="J863" s="332"/>
    </row>
    <row r="864" spans="2:10" x14ac:dyDescent="0.25">
      <c r="B864" s="329"/>
      <c r="C864" s="330"/>
      <c r="D864" s="331"/>
      <c r="E864" s="332"/>
      <c r="F864" s="332"/>
      <c r="G864" s="332"/>
      <c r="H864" s="332"/>
      <c r="I864" s="332"/>
      <c r="J864" s="332"/>
    </row>
    <row r="865" spans="2:10" x14ac:dyDescent="0.25">
      <c r="B865" s="329"/>
      <c r="C865" s="330"/>
      <c r="D865" s="331"/>
      <c r="E865" s="332"/>
      <c r="F865" s="332"/>
      <c r="G865" s="332"/>
      <c r="H865" s="332"/>
      <c r="I865" s="332"/>
      <c r="J865" s="332"/>
    </row>
    <row r="866" spans="2:10" x14ac:dyDescent="0.25">
      <c r="B866" s="329"/>
      <c r="C866" s="330"/>
      <c r="D866" s="331"/>
      <c r="E866" s="332"/>
      <c r="F866" s="332"/>
      <c r="G866" s="332"/>
      <c r="H866" s="332"/>
      <c r="I866" s="332"/>
      <c r="J866" s="332"/>
    </row>
    <row r="867" spans="2:10" x14ac:dyDescent="0.25">
      <c r="B867" s="329"/>
      <c r="C867" s="330"/>
      <c r="D867" s="331"/>
      <c r="E867" s="332"/>
      <c r="F867" s="332"/>
      <c r="G867" s="332"/>
      <c r="H867" s="332"/>
      <c r="I867" s="332"/>
      <c r="J867" s="332"/>
    </row>
    <row r="868" spans="2:10" x14ac:dyDescent="0.25">
      <c r="B868" s="329"/>
      <c r="C868" s="330"/>
      <c r="D868" s="331"/>
      <c r="E868" s="332"/>
      <c r="F868" s="332"/>
      <c r="G868" s="332"/>
      <c r="H868" s="332"/>
      <c r="I868" s="332"/>
      <c r="J868" s="332"/>
    </row>
    <row r="869" spans="2:10" x14ac:dyDescent="0.25">
      <c r="B869" s="329"/>
      <c r="C869" s="330"/>
      <c r="D869" s="331"/>
      <c r="E869" s="332"/>
      <c r="F869" s="332"/>
      <c r="G869" s="332"/>
      <c r="H869" s="332"/>
      <c r="I869" s="332"/>
      <c r="J869" s="332"/>
    </row>
    <row r="870" spans="2:10" x14ac:dyDescent="0.25">
      <c r="B870" s="329"/>
      <c r="C870" s="330"/>
      <c r="D870" s="331"/>
      <c r="E870" s="332"/>
      <c r="F870" s="332"/>
      <c r="G870" s="332"/>
      <c r="H870" s="332"/>
      <c r="I870" s="332"/>
      <c r="J870" s="332"/>
    </row>
    <row r="871" spans="2:10" x14ac:dyDescent="0.25">
      <c r="B871" s="329"/>
      <c r="C871" s="330"/>
      <c r="D871" s="331"/>
      <c r="E871" s="332"/>
      <c r="F871" s="332"/>
      <c r="G871" s="332"/>
      <c r="H871" s="332"/>
      <c r="I871" s="332"/>
      <c r="J871" s="332"/>
    </row>
    <row r="872" spans="2:10" x14ac:dyDescent="0.25">
      <c r="B872" s="329"/>
      <c r="C872" s="330"/>
      <c r="D872" s="331"/>
      <c r="E872" s="332"/>
      <c r="F872" s="332"/>
      <c r="G872" s="332"/>
      <c r="H872" s="332"/>
      <c r="I872" s="332"/>
      <c r="J872" s="332"/>
    </row>
    <row r="873" spans="2:10" x14ac:dyDescent="0.25">
      <c r="B873" s="329"/>
      <c r="C873" s="330"/>
      <c r="D873" s="331"/>
      <c r="E873" s="332"/>
      <c r="F873" s="332"/>
      <c r="G873" s="332"/>
      <c r="H873" s="332"/>
      <c r="I873" s="332"/>
      <c r="J873" s="332"/>
    </row>
    <row r="874" spans="2:10" x14ac:dyDescent="0.25">
      <c r="B874" s="329"/>
      <c r="C874" s="330"/>
      <c r="D874" s="331"/>
      <c r="E874" s="332"/>
      <c r="F874" s="332"/>
      <c r="G874" s="332"/>
      <c r="H874" s="332"/>
      <c r="I874" s="332"/>
      <c r="J874" s="332"/>
    </row>
    <row r="875" spans="2:10" x14ac:dyDescent="0.25">
      <c r="B875" s="329"/>
      <c r="C875" s="330"/>
      <c r="D875" s="331"/>
      <c r="E875" s="332"/>
      <c r="F875" s="332"/>
      <c r="G875" s="332"/>
      <c r="H875" s="332"/>
      <c r="I875" s="332"/>
      <c r="J875" s="332"/>
    </row>
    <row r="876" spans="2:10" x14ac:dyDescent="0.25">
      <c r="B876" s="329"/>
      <c r="C876" s="330"/>
      <c r="D876" s="331"/>
      <c r="E876" s="332"/>
      <c r="F876" s="332"/>
      <c r="G876" s="332"/>
      <c r="H876" s="332"/>
      <c r="I876" s="332"/>
      <c r="J876" s="332"/>
    </row>
    <row r="877" spans="2:10" x14ac:dyDescent="0.25">
      <c r="B877" s="329"/>
      <c r="C877" s="330"/>
      <c r="D877" s="331"/>
      <c r="E877" s="332"/>
      <c r="F877" s="332"/>
      <c r="G877" s="332"/>
      <c r="H877" s="332"/>
      <c r="I877" s="332"/>
      <c r="J877" s="332"/>
    </row>
    <row r="878" spans="2:10" x14ac:dyDescent="0.25">
      <c r="B878" s="329"/>
      <c r="C878" s="330"/>
      <c r="D878" s="331"/>
      <c r="E878" s="332"/>
      <c r="F878" s="332"/>
      <c r="G878" s="332"/>
      <c r="H878" s="332"/>
      <c r="I878" s="332"/>
      <c r="J878" s="332"/>
    </row>
    <row r="879" spans="2:10" x14ac:dyDescent="0.25">
      <c r="B879" s="329"/>
      <c r="C879" s="330"/>
      <c r="D879" s="331"/>
      <c r="E879" s="332"/>
      <c r="F879" s="332"/>
      <c r="G879" s="332"/>
      <c r="H879" s="332"/>
      <c r="I879" s="332"/>
      <c r="J879" s="332"/>
    </row>
    <row r="880" spans="2:10" x14ac:dyDescent="0.25">
      <c r="B880" s="329"/>
      <c r="C880" s="330"/>
      <c r="D880" s="331"/>
      <c r="E880" s="332"/>
      <c r="F880" s="332"/>
      <c r="G880" s="332"/>
      <c r="H880" s="332"/>
      <c r="I880" s="332"/>
      <c r="J880" s="332"/>
    </row>
    <row r="881" spans="2:10" x14ac:dyDescent="0.25">
      <c r="B881" s="329"/>
      <c r="C881" s="330"/>
      <c r="D881" s="331"/>
      <c r="E881" s="332"/>
      <c r="F881" s="332"/>
      <c r="G881" s="332"/>
      <c r="H881" s="332"/>
      <c r="I881" s="332"/>
      <c r="J881" s="332"/>
    </row>
    <row r="882" spans="2:10" x14ac:dyDescent="0.25">
      <c r="B882" s="329"/>
      <c r="C882" s="330"/>
      <c r="D882" s="331"/>
      <c r="E882" s="332"/>
      <c r="F882" s="332"/>
      <c r="G882" s="332"/>
      <c r="H882" s="332"/>
      <c r="I882" s="332"/>
      <c r="J882" s="332"/>
    </row>
    <row r="883" spans="2:10" x14ac:dyDescent="0.25">
      <c r="B883" s="329"/>
      <c r="C883" s="330"/>
      <c r="D883" s="331"/>
      <c r="E883" s="332"/>
      <c r="F883" s="332"/>
      <c r="G883" s="332"/>
      <c r="H883" s="332"/>
      <c r="I883" s="332"/>
      <c r="J883" s="332"/>
    </row>
    <row r="884" spans="2:10" x14ac:dyDescent="0.25">
      <c r="B884" s="329"/>
      <c r="C884" s="330"/>
      <c r="D884" s="331"/>
      <c r="E884" s="332"/>
      <c r="F884" s="332"/>
      <c r="G884" s="332"/>
      <c r="H884" s="332"/>
      <c r="I884" s="332"/>
      <c r="J884" s="332"/>
    </row>
    <row r="885" spans="2:10" x14ac:dyDescent="0.25">
      <c r="B885" s="329"/>
      <c r="C885" s="330"/>
      <c r="D885" s="331"/>
      <c r="E885" s="332"/>
      <c r="F885" s="332"/>
      <c r="G885" s="332"/>
      <c r="H885" s="332"/>
      <c r="I885" s="332"/>
      <c r="J885" s="332"/>
    </row>
    <row r="886" spans="2:10" x14ac:dyDescent="0.25">
      <c r="B886" s="329"/>
      <c r="C886" s="330"/>
      <c r="D886" s="331"/>
      <c r="E886" s="332"/>
      <c r="F886" s="332"/>
      <c r="G886" s="332"/>
      <c r="H886" s="332"/>
      <c r="I886" s="332"/>
      <c r="J886" s="332"/>
    </row>
    <row r="887" spans="2:10" x14ac:dyDescent="0.25">
      <c r="B887" s="329"/>
      <c r="C887" s="330"/>
      <c r="D887" s="331"/>
      <c r="E887" s="332"/>
      <c r="F887" s="332"/>
      <c r="G887" s="332"/>
      <c r="H887" s="332"/>
      <c r="I887" s="332"/>
      <c r="J887" s="332"/>
    </row>
    <row r="888" spans="2:10" x14ac:dyDescent="0.25">
      <c r="B888" s="329"/>
      <c r="C888" s="330"/>
      <c r="D888" s="331"/>
      <c r="E888" s="332"/>
      <c r="F888" s="332"/>
      <c r="G888" s="332"/>
      <c r="H888" s="332"/>
      <c r="I888" s="332"/>
      <c r="J888" s="332"/>
    </row>
    <row r="889" spans="2:10" x14ac:dyDescent="0.25">
      <c r="B889" s="329"/>
      <c r="C889" s="330"/>
      <c r="D889" s="331"/>
      <c r="E889" s="332"/>
      <c r="F889" s="332"/>
      <c r="G889" s="332"/>
      <c r="H889" s="332"/>
      <c r="I889" s="332"/>
      <c r="J889" s="332"/>
    </row>
    <row r="890" spans="2:10" x14ac:dyDescent="0.25">
      <c r="B890" s="329"/>
      <c r="C890" s="330"/>
      <c r="D890" s="331"/>
      <c r="E890" s="332"/>
      <c r="F890" s="332"/>
      <c r="G890" s="332"/>
      <c r="H890" s="332"/>
      <c r="I890" s="332"/>
      <c r="J890" s="332"/>
    </row>
    <row r="891" spans="2:10" x14ac:dyDescent="0.25">
      <c r="B891" s="329"/>
      <c r="C891" s="330"/>
      <c r="D891" s="331"/>
      <c r="E891" s="332"/>
      <c r="F891" s="332"/>
      <c r="G891" s="332"/>
      <c r="H891" s="332"/>
      <c r="I891" s="332"/>
      <c r="J891" s="332"/>
    </row>
    <row r="892" spans="2:10" x14ac:dyDescent="0.25">
      <c r="B892" s="329"/>
      <c r="C892" s="330"/>
      <c r="D892" s="331"/>
      <c r="E892" s="332"/>
      <c r="F892" s="332"/>
      <c r="G892" s="332"/>
      <c r="H892" s="332"/>
      <c r="I892" s="332"/>
      <c r="J892" s="332"/>
    </row>
    <row r="893" spans="2:10" x14ac:dyDescent="0.25">
      <c r="B893" s="329"/>
      <c r="C893" s="330"/>
      <c r="D893" s="331"/>
      <c r="E893" s="332"/>
      <c r="F893" s="332"/>
      <c r="G893" s="332"/>
      <c r="H893" s="332"/>
      <c r="I893" s="332"/>
      <c r="J893" s="332"/>
    </row>
    <row r="894" spans="2:10" x14ac:dyDescent="0.25">
      <c r="B894" s="329"/>
      <c r="C894" s="330"/>
      <c r="D894" s="331"/>
      <c r="E894" s="332"/>
      <c r="F894" s="332"/>
      <c r="G894" s="332"/>
      <c r="H894" s="332"/>
      <c r="I894" s="332"/>
      <c r="J894" s="332"/>
    </row>
    <row r="895" spans="2:10" x14ac:dyDescent="0.25">
      <c r="B895" s="329"/>
      <c r="C895" s="330"/>
      <c r="D895" s="331"/>
      <c r="E895" s="332"/>
      <c r="F895" s="332"/>
      <c r="G895" s="332"/>
      <c r="H895" s="332"/>
      <c r="I895" s="332"/>
      <c r="J895" s="332"/>
    </row>
    <row r="896" spans="2:10" x14ac:dyDescent="0.25">
      <c r="B896" s="329"/>
      <c r="C896" s="330"/>
      <c r="D896" s="331"/>
      <c r="E896" s="332"/>
      <c r="F896" s="332"/>
      <c r="G896" s="332"/>
      <c r="H896" s="332"/>
      <c r="I896" s="332"/>
      <c r="J896" s="332"/>
    </row>
    <row r="897" spans="2:10" x14ac:dyDescent="0.25">
      <c r="B897" s="329"/>
      <c r="C897" s="330"/>
      <c r="D897" s="331"/>
      <c r="E897" s="332"/>
      <c r="F897" s="332"/>
      <c r="G897" s="332"/>
      <c r="H897" s="332"/>
      <c r="I897" s="332"/>
      <c r="J897" s="332"/>
    </row>
    <row r="898" spans="2:10" x14ac:dyDescent="0.25">
      <c r="B898" s="329"/>
      <c r="C898" s="330"/>
      <c r="D898" s="331"/>
      <c r="E898" s="332"/>
      <c r="F898" s="332"/>
      <c r="G898" s="332"/>
      <c r="H898" s="332"/>
      <c r="I898" s="332"/>
      <c r="J898" s="332"/>
    </row>
    <row r="899" spans="2:10" x14ac:dyDescent="0.25">
      <c r="B899" s="329"/>
      <c r="C899" s="330"/>
      <c r="D899" s="331"/>
      <c r="E899" s="332"/>
      <c r="F899" s="332"/>
      <c r="G899" s="332"/>
      <c r="H899" s="332"/>
      <c r="I899" s="332"/>
      <c r="J899" s="332"/>
    </row>
    <row r="900" spans="2:10" x14ac:dyDescent="0.25">
      <c r="B900" s="329"/>
      <c r="C900" s="330"/>
      <c r="D900" s="331"/>
      <c r="E900" s="332"/>
      <c r="F900" s="332"/>
      <c r="G900" s="332"/>
      <c r="H900" s="332"/>
      <c r="I900" s="332"/>
      <c r="J900" s="332"/>
    </row>
    <row r="901" spans="2:10" x14ac:dyDescent="0.25">
      <c r="B901" s="329"/>
      <c r="C901" s="330"/>
      <c r="D901" s="331"/>
      <c r="E901" s="332"/>
      <c r="F901" s="332"/>
      <c r="G901" s="332"/>
      <c r="H901" s="332"/>
      <c r="I901" s="332"/>
      <c r="J901" s="332"/>
    </row>
    <row r="902" spans="2:10" x14ac:dyDescent="0.25">
      <c r="B902" s="329"/>
      <c r="C902" s="330"/>
      <c r="D902" s="331"/>
      <c r="E902" s="332"/>
      <c r="F902" s="332"/>
      <c r="G902" s="332"/>
      <c r="H902" s="332"/>
      <c r="I902" s="332"/>
      <c r="J902" s="332"/>
    </row>
    <row r="903" spans="2:10" x14ac:dyDescent="0.25">
      <c r="B903" s="329"/>
      <c r="C903" s="330"/>
      <c r="D903" s="331"/>
      <c r="E903" s="332"/>
      <c r="F903" s="332"/>
      <c r="G903" s="332"/>
      <c r="H903" s="332"/>
      <c r="I903" s="332"/>
      <c r="J903" s="332"/>
    </row>
    <row r="904" spans="2:10" x14ac:dyDescent="0.25">
      <c r="B904" s="329"/>
      <c r="C904" s="330"/>
      <c r="D904" s="331"/>
      <c r="E904" s="332"/>
      <c r="F904" s="332"/>
      <c r="G904" s="332"/>
      <c r="H904" s="332"/>
      <c r="I904" s="332"/>
      <c r="J904" s="332"/>
    </row>
    <row r="905" spans="2:10" x14ac:dyDescent="0.25">
      <c r="B905" s="329"/>
      <c r="C905" s="330"/>
      <c r="D905" s="331"/>
      <c r="E905" s="332"/>
      <c r="F905" s="332"/>
      <c r="G905" s="332"/>
      <c r="H905" s="332"/>
      <c r="I905" s="332"/>
      <c r="J905" s="332"/>
    </row>
    <row r="906" spans="2:10" x14ac:dyDescent="0.25">
      <c r="B906" s="329"/>
      <c r="C906" s="330"/>
      <c r="D906" s="331"/>
      <c r="E906" s="332"/>
      <c r="F906" s="332"/>
      <c r="G906" s="332"/>
      <c r="H906" s="332"/>
      <c r="I906" s="332"/>
      <c r="J906" s="332"/>
    </row>
    <row r="907" spans="2:10" x14ac:dyDescent="0.25">
      <c r="B907" s="329"/>
      <c r="C907" s="330"/>
      <c r="D907" s="331"/>
      <c r="E907" s="332"/>
      <c r="F907" s="332"/>
      <c r="G907" s="332"/>
      <c r="H907" s="332"/>
      <c r="I907" s="332"/>
      <c r="J907" s="332"/>
    </row>
    <row r="908" spans="2:10" x14ac:dyDescent="0.25">
      <c r="B908" s="329"/>
      <c r="C908" s="330"/>
      <c r="D908" s="331"/>
      <c r="E908" s="332"/>
      <c r="F908" s="332"/>
      <c r="G908" s="332"/>
      <c r="H908" s="332"/>
      <c r="I908" s="332"/>
      <c r="J908" s="332"/>
    </row>
    <row r="909" spans="2:10" x14ac:dyDescent="0.25">
      <c r="B909" s="329"/>
      <c r="C909" s="330"/>
      <c r="D909" s="331"/>
      <c r="E909" s="332"/>
      <c r="F909" s="332"/>
      <c r="G909" s="332"/>
      <c r="H909" s="332"/>
      <c r="I909" s="332"/>
      <c r="J909" s="332"/>
    </row>
    <row r="910" spans="2:10" x14ac:dyDescent="0.25">
      <c r="B910" s="329"/>
      <c r="C910" s="330"/>
      <c r="D910" s="331"/>
      <c r="E910" s="332"/>
      <c r="F910" s="332"/>
      <c r="G910" s="332"/>
      <c r="H910" s="332"/>
      <c r="I910" s="332"/>
      <c r="J910" s="332"/>
    </row>
    <row r="911" spans="2:10" x14ac:dyDescent="0.25">
      <c r="B911" s="329"/>
      <c r="C911" s="330"/>
      <c r="D911" s="331"/>
      <c r="E911" s="332"/>
      <c r="F911" s="332"/>
      <c r="G911" s="332"/>
      <c r="H911" s="332"/>
      <c r="I911" s="332"/>
      <c r="J911" s="332"/>
    </row>
    <row r="912" spans="2:10" x14ac:dyDescent="0.25">
      <c r="B912" s="329"/>
      <c r="C912" s="330"/>
      <c r="D912" s="331"/>
      <c r="E912" s="332"/>
      <c r="F912" s="332"/>
      <c r="G912" s="332"/>
      <c r="H912" s="332"/>
      <c r="I912" s="332"/>
      <c r="J912" s="332"/>
    </row>
    <row r="913" spans="2:10" x14ac:dyDescent="0.25">
      <c r="B913" s="329"/>
      <c r="C913" s="330"/>
      <c r="D913" s="331"/>
      <c r="E913" s="332"/>
      <c r="F913" s="332"/>
      <c r="G913" s="332"/>
      <c r="H913" s="332"/>
      <c r="I913" s="332"/>
      <c r="J913" s="332"/>
    </row>
    <row r="914" spans="2:10" x14ac:dyDescent="0.25">
      <c r="B914" s="329"/>
      <c r="C914" s="330"/>
      <c r="D914" s="331"/>
      <c r="E914" s="332"/>
      <c r="F914" s="332"/>
      <c r="G914" s="332"/>
      <c r="H914" s="332"/>
      <c r="I914" s="332"/>
      <c r="J914" s="332"/>
    </row>
    <row r="915" spans="2:10" x14ac:dyDescent="0.25">
      <c r="B915" s="329"/>
      <c r="C915" s="330"/>
      <c r="D915" s="331"/>
      <c r="E915" s="332"/>
      <c r="F915" s="332"/>
      <c r="G915" s="332"/>
      <c r="H915" s="332"/>
      <c r="I915" s="332"/>
      <c r="J915" s="332"/>
    </row>
    <row r="916" spans="2:10" x14ac:dyDescent="0.25">
      <c r="B916" s="329"/>
      <c r="C916" s="330"/>
      <c r="D916" s="331"/>
      <c r="E916" s="332"/>
      <c r="F916" s="332"/>
      <c r="G916" s="332"/>
      <c r="H916" s="332"/>
      <c r="I916" s="332"/>
      <c r="J916" s="332"/>
    </row>
    <row r="917" spans="2:10" x14ac:dyDescent="0.25">
      <c r="B917" s="329"/>
      <c r="C917" s="330"/>
      <c r="D917" s="331"/>
      <c r="E917" s="332"/>
      <c r="F917" s="332"/>
      <c r="G917" s="332"/>
      <c r="H917" s="332"/>
      <c r="I917" s="332"/>
      <c r="J917" s="332"/>
    </row>
    <row r="918" spans="2:10" x14ac:dyDescent="0.25">
      <c r="B918" s="329"/>
      <c r="C918" s="330"/>
      <c r="D918" s="331"/>
      <c r="E918" s="332"/>
      <c r="F918" s="332"/>
      <c r="G918" s="332"/>
      <c r="H918" s="332"/>
      <c r="I918" s="332"/>
      <c r="J918" s="332"/>
    </row>
    <row r="919" spans="2:10" x14ac:dyDescent="0.25">
      <c r="B919" s="329"/>
      <c r="C919" s="330"/>
      <c r="D919" s="331"/>
      <c r="E919" s="332"/>
      <c r="F919" s="332"/>
      <c r="G919" s="332"/>
      <c r="H919" s="332"/>
      <c r="I919" s="332"/>
      <c r="J919" s="332"/>
    </row>
    <row r="920" spans="2:10" x14ac:dyDescent="0.25">
      <c r="B920" s="329"/>
      <c r="C920" s="330"/>
      <c r="D920" s="331"/>
      <c r="E920" s="332"/>
      <c r="F920" s="332"/>
      <c r="G920" s="332"/>
      <c r="H920" s="332"/>
      <c r="I920" s="332"/>
      <c r="J920" s="332"/>
    </row>
    <row r="921" spans="2:10" x14ac:dyDescent="0.25">
      <c r="B921" s="329"/>
      <c r="C921" s="330"/>
      <c r="D921" s="331"/>
      <c r="E921" s="332"/>
      <c r="F921" s="332"/>
      <c r="G921" s="332"/>
      <c r="H921" s="332"/>
      <c r="I921" s="332"/>
      <c r="J921" s="332"/>
    </row>
    <row r="922" spans="2:10" x14ac:dyDescent="0.25">
      <c r="B922" s="329"/>
      <c r="C922" s="330"/>
      <c r="D922" s="331"/>
      <c r="E922" s="332"/>
      <c r="F922" s="332"/>
      <c r="G922" s="332"/>
      <c r="H922" s="332"/>
      <c r="I922" s="332"/>
      <c r="J922" s="332"/>
    </row>
    <row r="923" spans="2:10" x14ac:dyDescent="0.25">
      <c r="B923" s="329"/>
      <c r="C923" s="330"/>
      <c r="D923" s="331"/>
      <c r="E923" s="332"/>
      <c r="F923" s="332"/>
      <c r="G923" s="332"/>
      <c r="H923" s="332"/>
      <c r="I923" s="332"/>
      <c r="J923" s="332"/>
    </row>
    <row r="924" spans="2:10" x14ac:dyDescent="0.25">
      <c r="B924" s="329"/>
      <c r="C924" s="330"/>
      <c r="D924" s="331"/>
      <c r="E924" s="332"/>
      <c r="F924" s="332"/>
      <c r="G924" s="332"/>
      <c r="H924" s="332"/>
      <c r="I924" s="332"/>
      <c r="J924" s="332"/>
    </row>
    <row r="925" spans="2:10" x14ac:dyDescent="0.25">
      <c r="B925" s="329"/>
      <c r="C925" s="330"/>
      <c r="D925" s="331"/>
      <c r="E925" s="332"/>
      <c r="F925" s="332"/>
      <c r="G925" s="332"/>
      <c r="H925" s="332"/>
      <c r="I925" s="332"/>
      <c r="J925" s="332"/>
    </row>
    <row r="926" spans="2:10" x14ac:dyDescent="0.25">
      <c r="B926" s="329"/>
      <c r="C926" s="330"/>
      <c r="D926" s="331"/>
      <c r="E926" s="332"/>
      <c r="F926" s="332"/>
      <c r="G926" s="332"/>
      <c r="H926" s="332"/>
      <c r="I926" s="332"/>
      <c r="J926" s="332"/>
    </row>
    <row r="927" spans="2:10" x14ac:dyDescent="0.25">
      <c r="B927" s="329"/>
      <c r="C927" s="330"/>
      <c r="D927" s="331"/>
      <c r="E927" s="332"/>
      <c r="F927" s="332"/>
      <c r="G927" s="332"/>
      <c r="H927" s="332"/>
      <c r="I927" s="332"/>
      <c r="J927" s="332"/>
    </row>
    <row r="928" spans="2:10" x14ac:dyDescent="0.25">
      <c r="B928" s="329"/>
      <c r="C928" s="330"/>
      <c r="D928" s="331"/>
      <c r="E928" s="332"/>
      <c r="F928" s="332"/>
      <c r="G928" s="332"/>
      <c r="H928" s="332"/>
      <c r="I928" s="332"/>
      <c r="J928" s="332"/>
    </row>
    <row r="929" spans="2:10" x14ac:dyDescent="0.25">
      <c r="B929" s="329"/>
      <c r="C929" s="330"/>
      <c r="D929" s="331"/>
      <c r="E929" s="332"/>
      <c r="F929" s="332"/>
      <c r="G929" s="332"/>
      <c r="H929" s="332"/>
      <c r="I929" s="332"/>
      <c r="J929" s="332"/>
    </row>
    <row r="930" spans="2:10" x14ac:dyDescent="0.25">
      <c r="B930" s="329"/>
      <c r="C930" s="330"/>
      <c r="D930" s="331"/>
      <c r="E930" s="332"/>
      <c r="F930" s="332"/>
      <c r="G930" s="332"/>
      <c r="H930" s="332"/>
      <c r="I930" s="332"/>
      <c r="J930" s="332"/>
    </row>
    <row r="931" spans="2:10" x14ac:dyDescent="0.25">
      <c r="B931" s="329"/>
      <c r="C931" s="330"/>
      <c r="D931" s="331"/>
      <c r="E931" s="332"/>
      <c r="F931" s="332"/>
      <c r="G931" s="332"/>
      <c r="H931" s="332"/>
      <c r="I931" s="332"/>
      <c r="J931" s="332"/>
    </row>
    <row r="932" spans="2:10" x14ac:dyDescent="0.25">
      <c r="B932" s="329"/>
      <c r="C932" s="330"/>
      <c r="D932" s="331"/>
      <c r="E932" s="332"/>
      <c r="F932" s="332"/>
      <c r="G932" s="332"/>
      <c r="H932" s="332"/>
      <c r="I932" s="332"/>
      <c r="J932" s="332"/>
    </row>
    <row r="933" spans="2:10" x14ac:dyDescent="0.25">
      <c r="B933" s="329"/>
      <c r="C933" s="330"/>
      <c r="D933" s="331"/>
      <c r="E933" s="332"/>
      <c r="F933" s="332"/>
      <c r="G933" s="332"/>
      <c r="H933" s="332"/>
      <c r="I933" s="332"/>
      <c r="J933" s="332"/>
    </row>
    <row r="934" spans="2:10" x14ac:dyDescent="0.25">
      <c r="B934" s="329"/>
      <c r="C934" s="330"/>
      <c r="D934" s="331"/>
      <c r="E934" s="332"/>
      <c r="F934" s="332"/>
      <c r="G934" s="332"/>
      <c r="H934" s="332"/>
      <c r="I934" s="332"/>
      <c r="J934" s="332"/>
    </row>
    <row r="935" spans="2:10" x14ac:dyDescent="0.25">
      <c r="B935" s="329"/>
      <c r="C935" s="330"/>
      <c r="D935" s="331"/>
      <c r="E935" s="332"/>
      <c r="F935" s="332"/>
      <c r="G935" s="332"/>
      <c r="H935" s="332"/>
      <c r="I935" s="332"/>
      <c r="J935" s="332"/>
    </row>
    <row r="936" spans="2:10" x14ac:dyDescent="0.25">
      <c r="B936" s="329"/>
      <c r="C936" s="330"/>
      <c r="D936" s="331"/>
      <c r="E936" s="332"/>
      <c r="F936" s="332"/>
      <c r="G936" s="332"/>
      <c r="H936" s="332"/>
      <c r="I936" s="332"/>
      <c r="J936" s="332"/>
    </row>
    <row r="937" spans="2:10" x14ac:dyDescent="0.25">
      <c r="B937" s="329"/>
      <c r="C937" s="330"/>
      <c r="D937" s="331"/>
      <c r="E937" s="332"/>
      <c r="F937" s="332"/>
      <c r="G937" s="332"/>
      <c r="H937" s="332"/>
      <c r="I937" s="332"/>
      <c r="J937" s="332"/>
    </row>
    <row r="938" spans="2:10" x14ac:dyDescent="0.25">
      <c r="B938" s="329"/>
      <c r="C938" s="330"/>
      <c r="D938" s="331"/>
      <c r="E938" s="332"/>
      <c r="F938" s="332"/>
      <c r="G938" s="332"/>
      <c r="H938" s="332"/>
      <c r="I938" s="332"/>
      <c r="J938" s="332"/>
    </row>
    <row r="939" spans="2:10" x14ac:dyDescent="0.25">
      <c r="B939" s="329"/>
      <c r="C939" s="330"/>
      <c r="D939" s="331"/>
      <c r="E939" s="332"/>
      <c r="F939" s="332"/>
      <c r="G939" s="332"/>
      <c r="H939" s="332"/>
      <c r="I939" s="332"/>
      <c r="J939" s="332"/>
    </row>
    <row r="940" spans="2:10" x14ac:dyDescent="0.25">
      <c r="B940" s="329"/>
      <c r="C940" s="330"/>
      <c r="D940" s="331"/>
      <c r="E940" s="332"/>
      <c r="F940" s="332"/>
      <c r="G940" s="332"/>
      <c r="H940" s="332"/>
      <c r="I940" s="332"/>
      <c r="J940" s="332"/>
    </row>
    <row r="941" spans="2:10" x14ac:dyDescent="0.25">
      <c r="B941" s="329"/>
      <c r="C941" s="330"/>
      <c r="D941" s="331"/>
      <c r="E941" s="332"/>
      <c r="F941" s="332"/>
      <c r="G941" s="332"/>
      <c r="H941" s="332"/>
      <c r="I941" s="332"/>
      <c r="J941" s="332"/>
    </row>
    <row r="942" spans="2:10" x14ac:dyDescent="0.25">
      <c r="B942" s="329"/>
      <c r="C942" s="330"/>
      <c r="D942" s="331"/>
      <c r="E942" s="332"/>
      <c r="F942" s="332"/>
      <c r="G942" s="332"/>
      <c r="H942" s="332"/>
      <c r="I942" s="332"/>
      <c r="J942" s="332"/>
    </row>
    <row r="943" spans="2:10" x14ac:dyDescent="0.25">
      <c r="B943" s="329"/>
      <c r="C943" s="330"/>
      <c r="D943" s="331"/>
      <c r="E943" s="332"/>
      <c r="F943" s="332"/>
      <c r="G943" s="332"/>
      <c r="H943" s="332"/>
      <c r="I943" s="332"/>
      <c r="J943" s="332"/>
    </row>
    <row r="944" spans="2:10" x14ac:dyDescent="0.25">
      <c r="B944" s="329"/>
      <c r="C944" s="330"/>
      <c r="D944" s="331"/>
      <c r="E944" s="332"/>
      <c r="F944" s="332"/>
      <c r="G944" s="332"/>
      <c r="H944" s="332"/>
      <c r="I944" s="332"/>
      <c r="J944" s="332"/>
    </row>
    <row r="945" spans="2:10" x14ac:dyDescent="0.25">
      <c r="B945" s="329"/>
      <c r="C945" s="330"/>
      <c r="D945" s="331"/>
      <c r="E945" s="332"/>
      <c r="F945" s="332"/>
      <c r="G945" s="332"/>
      <c r="H945" s="332"/>
      <c r="I945" s="332"/>
      <c r="J945" s="332"/>
    </row>
    <row r="946" spans="2:10" x14ac:dyDescent="0.25">
      <c r="B946" s="329"/>
      <c r="C946" s="330"/>
      <c r="D946" s="331"/>
      <c r="E946" s="332"/>
      <c r="F946" s="332"/>
      <c r="G946" s="332"/>
      <c r="H946" s="332"/>
      <c r="I946" s="332"/>
      <c r="J946" s="332"/>
    </row>
    <row r="947" spans="2:10" x14ac:dyDescent="0.25">
      <c r="B947" s="329"/>
      <c r="C947" s="330"/>
      <c r="D947" s="331"/>
      <c r="E947" s="332"/>
      <c r="F947" s="332"/>
      <c r="G947" s="332"/>
      <c r="H947" s="332"/>
      <c r="I947" s="332"/>
      <c r="J947" s="332"/>
    </row>
    <row r="948" spans="2:10" x14ac:dyDescent="0.25">
      <c r="B948" s="329"/>
      <c r="C948" s="330"/>
      <c r="D948" s="331"/>
      <c r="E948" s="332"/>
      <c r="F948" s="332"/>
      <c r="G948" s="332"/>
      <c r="H948" s="332"/>
      <c r="I948" s="332"/>
      <c r="J948" s="332"/>
    </row>
    <row r="949" spans="2:10" x14ac:dyDescent="0.25">
      <c r="B949" s="329"/>
      <c r="C949" s="330"/>
      <c r="D949" s="331"/>
      <c r="E949" s="332"/>
      <c r="F949" s="332"/>
      <c r="G949" s="332"/>
      <c r="H949" s="332"/>
      <c r="I949" s="332"/>
      <c r="J949" s="332"/>
    </row>
    <row r="950" spans="2:10" x14ac:dyDescent="0.25">
      <c r="B950" s="329"/>
      <c r="C950" s="330"/>
      <c r="D950" s="331"/>
      <c r="E950" s="332"/>
      <c r="F950" s="332"/>
      <c r="G950" s="332"/>
      <c r="H950" s="332"/>
      <c r="I950" s="332"/>
      <c r="J950" s="332"/>
    </row>
    <row r="951" spans="2:10" x14ac:dyDescent="0.25">
      <c r="B951" s="329"/>
      <c r="C951" s="330"/>
      <c r="D951" s="331"/>
      <c r="E951" s="332"/>
      <c r="F951" s="332"/>
      <c r="G951" s="332"/>
      <c r="H951" s="332"/>
      <c r="I951" s="332"/>
      <c r="J951" s="332"/>
    </row>
    <row r="952" spans="2:10" x14ac:dyDescent="0.25">
      <c r="B952" s="329"/>
      <c r="C952" s="330"/>
      <c r="D952" s="331"/>
      <c r="E952" s="332"/>
      <c r="F952" s="332"/>
      <c r="G952" s="332"/>
      <c r="H952" s="332"/>
      <c r="I952" s="332"/>
      <c r="J952" s="332"/>
    </row>
    <row r="953" spans="2:10" x14ac:dyDescent="0.25">
      <c r="B953" s="329"/>
      <c r="C953" s="330"/>
      <c r="D953" s="331"/>
      <c r="E953" s="332"/>
      <c r="F953" s="332"/>
      <c r="G953" s="332"/>
      <c r="H953" s="332"/>
      <c r="I953" s="332"/>
      <c r="J953" s="332"/>
    </row>
    <row r="954" spans="2:10" x14ac:dyDescent="0.25">
      <c r="B954" s="329"/>
      <c r="C954" s="330"/>
      <c r="D954" s="331"/>
      <c r="E954" s="332"/>
      <c r="F954" s="332"/>
      <c r="G954" s="332"/>
      <c r="H954" s="332"/>
      <c r="I954" s="332"/>
      <c r="J954" s="332"/>
    </row>
    <row r="955" spans="2:10" x14ac:dyDescent="0.25">
      <c r="B955" s="329"/>
      <c r="C955" s="330"/>
      <c r="D955" s="331"/>
      <c r="E955" s="332"/>
      <c r="F955" s="332"/>
      <c r="G955" s="332"/>
      <c r="H955" s="332"/>
      <c r="I955" s="332"/>
      <c r="J955" s="332"/>
    </row>
    <row r="956" spans="2:10" x14ac:dyDescent="0.25">
      <c r="B956" s="329"/>
      <c r="C956" s="330"/>
      <c r="D956" s="331"/>
      <c r="E956" s="332"/>
      <c r="F956" s="332"/>
      <c r="G956" s="332"/>
      <c r="H956" s="332"/>
      <c r="I956" s="332"/>
      <c r="J956" s="332"/>
    </row>
    <row r="957" spans="2:10" x14ac:dyDescent="0.25">
      <c r="B957" s="329"/>
      <c r="C957" s="330"/>
      <c r="D957" s="331"/>
      <c r="E957" s="332"/>
      <c r="F957" s="332"/>
      <c r="G957" s="332"/>
      <c r="H957" s="332"/>
      <c r="I957" s="332"/>
      <c r="J957" s="332"/>
    </row>
    <row r="958" spans="2:10" x14ac:dyDescent="0.25">
      <c r="B958" s="329"/>
      <c r="C958" s="330"/>
      <c r="D958" s="331"/>
      <c r="E958" s="332"/>
      <c r="F958" s="332"/>
      <c r="G958" s="332"/>
      <c r="H958" s="332"/>
      <c r="I958" s="332"/>
      <c r="J958" s="332"/>
    </row>
    <row r="959" spans="2:10" x14ac:dyDescent="0.25">
      <c r="B959" s="329"/>
      <c r="C959" s="330"/>
      <c r="D959" s="331"/>
      <c r="E959" s="332"/>
      <c r="F959" s="332"/>
      <c r="G959" s="332"/>
      <c r="H959" s="332"/>
      <c r="I959" s="332"/>
      <c r="J959" s="332"/>
    </row>
    <row r="960" spans="2:10" x14ac:dyDescent="0.25">
      <c r="B960" s="329"/>
      <c r="C960" s="330"/>
      <c r="D960" s="331"/>
      <c r="E960" s="332"/>
      <c r="F960" s="332"/>
      <c r="G960" s="332"/>
      <c r="H960" s="332"/>
      <c r="I960" s="332"/>
      <c r="J960" s="332"/>
    </row>
    <row r="961" spans="2:10" x14ac:dyDescent="0.25">
      <c r="B961" s="329"/>
      <c r="C961" s="330"/>
      <c r="D961" s="331"/>
      <c r="E961" s="332"/>
      <c r="F961" s="332"/>
      <c r="G961" s="332"/>
      <c r="H961" s="332"/>
      <c r="I961" s="332"/>
      <c r="J961" s="332"/>
    </row>
    <row r="962" spans="2:10" x14ac:dyDescent="0.25">
      <c r="B962" s="329"/>
      <c r="C962" s="330"/>
      <c r="D962" s="331"/>
      <c r="E962" s="332"/>
      <c r="F962" s="332"/>
      <c r="G962" s="332"/>
      <c r="H962" s="332"/>
      <c r="I962" s="332"/>
      <c r="J962" s="332"/>
    </row>
    <row r="963" spans="2:10" x14ac:dyDescent="0.25">
      <c r="B963" s="329"/>
      <c r="C963" s="330"/>
      <c r="D963" s="331"/>
      <c r="E963" s="332"/>
      <c r="F963" s="332"/>
      <c r="G963" s="332"/>
      <c r="H963" s="332"/>
      <c r="I963" s="332"/>
      <c r="J963" s="332"/>
    </row>
    <row r="964" spans="2:10" x14ac:dyDescent="0.25">
      <c r="B964" s="329"/>
      <c r="C964" s="330"/>
      <c r="D964" s="331"/>
      <c r="E964" s="332"/>
      <c r="F964" s="332"/>
      <c r="G964" s="332"/>
      <c r="H964" s="332"/>
      <c r="I964" s="332"/>
      <c r="J964" s="332"/>
    </row>
    <row r="965" spans="2:10" x14ac:dyDescent="0.25">
      <c r="B965" s="329"/>
      <c r="C965" s="330"/>
      <c r="D965" s="331"/>
      <c r="E965" s="332"/>
      <c r="F965" s="332"/>
      <c r="G965" s="332"/>
      <c r="H965" s="332"/>
      <c r="I965" s="332"/>
      <c r="J965" s="332"/>
    </row>
    <row r="966" spans="2:10" x14ac:dyDescent="0.25">
      <c r="B966" s="329"/>
      <c r="C966" s="330"/>
      <c r="D966" s="331"/>
      <c r="E966" s="332"/>
      <c r="F966" s="332"/>
      <c r="G966" s="332"/>
      <c r="H966" s="332"/>
      <c r="I966" s="332"/>
      <c r="J966" s="332"/>
    </row>
    <row r="967" spans="2:10" x14ac:dyDescent="0.25">
      <c r="B967" s="329"/>
      <c r="C967" s="330"/>
      <c r="D967" s="331"/>
      <c r="E967" s="332"/>
      <c r="F967" s="332"/>
      <c r="G967" s="332"/>
      <c r="H967" s="332"/>
      <c r="I967" s="332"/>
      <c r="J967" s="332"/>
    </row>
    <row r="968" spans="2:10" x14ac:dyDescent="0.25">
      <c r="B968" s="329"/>
      <c r="C968" s="330"/>
      <c r="D968" s="331"/>
      <c r="E968" s="332"/>
      <c r="F968" s="332"/>
      <c r="G968" s="332"/>
      <c r="H968" s="332"/>
      <c r="I968" s="332"/>
      <c r="J968" s="332"/>
    </row>
    <row r="969" spans="2:10" x14ac:dyDescent="0.25">
      <c r="B969" s="329"/>
      <c r="C969" s="330"/>
      <c r="D969" s="331"/>
      <c r="E969" s="332"/>
      <c r="F969" s="332"/>
      <c r="G969" s="332"/>
      <c r="H969" s="332"/>
      <c r="I969" s="332"/>
      <c r="J969" s="332"/>
    </row>
    <row r="970" spans="2:10" x14ac:dyDescent="0.25">
      <c r="B970" s="329"/>
      <c r="C970" s="330"/>
      <c r="D970" s="331"/>
      <c r="E970" s="332"/>
      <c r="F970" s="332"/>
      <c r="G970" s="332"/>
      <c r="H970" s="332"/>
      <c r="I970" s="332"/>
      <c r="J970" s="332"/>
    </row>
    <row r="971" spans="2:10" x14ac:dyDescent="0.25">
      <c r="B971" s="329"/>
      <c r="C971" s="330"/>
      <c r="D971" s="331"/>
      <c r="E971" s="332"/>
      <c r="F971" s="332"/>
      <c r="G971" s="332"/>
      <c r="H971" s="332"/>
      <c r="I971" s="332"/>
      <c r="J971" s="332"/>
    </row>
    <row r="972" spans="2:10" x14ac:dyDescent="0.25">
      <c r="B972" s="329"/>
      <c r="C972" s="330"/>
      <c r="D972" s="331"/>
      <c r="E972" s="332"/>
      <c r="F972" s="332"/>
      <c r="G972" s="332"/>
      <c r="H972" s="332"/>
      <c r="I972" s="332"/>
      <c r="J972" s="332"/>
    </row>
    <row r="973" spans="2:10" x14ac:dyDescent="0.25">
      <c r="B973" s="329"/>
      <c r="C973" s="330"/>
      <c r="D973" s="331"/>
      <c r="E973" s="332"/>
      <c r="F973" s="332"/>
      <c r="G973" s="332"/>
      <c r="H973" s="332"/>
      <c r="I973" s="332"/>
      <c r="J973" s="332"/>
    </row>
    <row r="974" spans="2:10" x14ac:dyDescent="0.25">
      <c r="B974" s="329"/>
      <c r="C974" s="330"/>
      <c r="D974" s="331"/>
      <c r="E974" s="332"/>
      <c r="F974" s="332"/>
      <c r="G974" s="332"/>
      <c r="H974" s="332"/>
      <c r="I974" s="332"/>
      <c r="J974" s="332"/>
    </row>
    <row r="975" spans="2:10" x14ac:dyDescent="0.25">
      <c r="B975" s="329"/>
      <c r="C975" s="330"/>
      <c r="D975" s="331"/>
      <c r="E975" s="332"/>
      <c r="F975" s="332"/>
      <c r="G975" s="332"/>
      <c r="H975" s="332"/>
      <c r="I975" s="332"/>
      <c r="J975" s="332"/>
    </row>
    <row r="976" spans="2:10" x14ac:dyDescent="0.25">
      <c r="B976" s="329"/>
      <c r="C976" s="330"/>
      <c r="D976" s="331"/>
      <c r="E976" s="332"/>
      <c r="F976" s="332"/>
      <c r="G976" s="332"/>
      <c r="H976" s="332"/>
      <c r="I976" s="332"/>
      <c r="J976" s="332"/>
    </row>
    <row r="977" spans="2:10" x14ac:dyDescent="0.25">
      <c r="B977" s="329"/>
      <c r="C977" s="330"/>
      <c r="D977" s="331"/>
      <c r="E977" s="332"/>
      <c r="F977" s="332"/>
      <c r="G977" s="332"/>
      <c r="H977" s="332"/>
      <c r="I977" s="332"/>
      <c r="J977" s="332"/>
    </row>
    <row r="978" spans="2:10" x14ac:dyDescent="0.25">
      <c r="B978" s="329"/>
      <c r="C978" s="330"/>
      <c r="D978" s="331"/>
      <c r="E978" s="332"/>
      <c r="F978" s="332"/>
      <c r="G978" s="332"/>
      <c r="H978" s="332"/>
      <c r="I978" s="332"/>
      <c r="J978" s="332"/>
    </row>
    <row r="979" spans="2:10" x14ac:dyDescent="0.25">
      <c r="B979" s="329"/>
      <c r="C979" s="330"/>
      <c r="D979" s="331"/>
      <c r="E979" s="332"/>
      <c r="F979" s="332"/>
      <c r="G979" s="332"/>
      <c r="H979" s="332"/>
      <c r="I979" s="332"/>
      <c r="J979" s="332"/>
    </row>
    <row r="980" spans="2:10" x14ac:dyDescent="0.25">
      <c r="B980" s="329"/>
      <c r="C980" s="330"/>
      <c r="D980" s="331"/>
      <c r="E980" s="332"/>
      <c r="F980" s="332"/>
      <c r="G980" s="332"/>
      <c r="H980" s="332"/>
      <c r="I980" s="332"/>
      <c r="J980" s="332"/>
    </row>
    <row r="981" spans="2:10" x14ac:dyDescent="0.25">
      <c r="B981" s="329"/>
      <c r="C981" s="330"/>
      <c r="D981" s="331"/>
      <c r="E981" s="332"/>
      <c r="F981" s="332"/>
      <c r="G981" s="332"/>
      <c r="H981" s="332"/>
      <c r="I981" s="332"/>
      <c r="J981" s="332"/>
    </row>
    <row r="982" spans="2:10" x14ac:dyDescent="0.25">
      <c r="B982" s="329"/>
      <c r="C982" s="330"/>
      <c r="D982" s="331"/>
      <c r="E982" s="332"/>
      <c r="F982" s="332"/>
      <c r="G982" s="332"/>
      <c r="H982" s="332"/>
      <c r="I982" s="332"/>
      <c r="J982" s="332"/>
    </row>
    <row r="983" spans="2:10" x14ac:dyDescent="0.25">
      <c r="B983" s="329"/>
      <c r="C983" s="330"/>
      <c r="D983" s="331"/>
      <c r="E983" s="332"/>
      <c r="F983" s="332"/>
      <c r="G983" s="332"/>
      <c r="H983" s="332"/>
      <c r="I983" s="332"/>
      <c r="J983" s="332"/>
    </row>
    <row r="984" spans="2:10" x14ac:dyDescent="0.25">
      <c r="B984" s="329"/>
      <c r="C984" s="330"/>
      <c r="D984" s="331"/>
      <c r="E984" s="332"/>
      <c r="F984" s="332"/>
      <c r="G984" s="332"/>
      <c r="H984" s="332"/>
      <c r="I984" s="332"/>
      <c r="J984" s="332"/>
    </row>
    <row r="985" spans="2:10" x14ac:dyDescent="0.25">
      <c r="B985" s="329"/>
      <c r="C985" s="330"/>
      <c r="D985" s="331"/>
      <c r="E985" s="332"/>
      <c r="F985" s="332"/>
      <c r="G985" s="332"/>
      <c r="H985" s="332"/>
      <c r="I985" s="332"/>
      <c r="J985" s="332"/>
    </row>
    <row r="986" spans="2:10" x14ac:dyDescent="0.25">
      <c r="B986" s="329"/>
      <c r="C986" s="330"/>
      <c r="D986" s="331"/>
      <c r="E986" s="332"/>
      <c r="F986" s="332"/>
      <c r="G986" s="332"/>
      <c r="H986" s="332"/>
      <c r="I986" s="332"/>
      <c r="J986" s="332"/>
    </row>
    <row r="987" spans="2:10" x14ac:dyDescent="0.25">
      <c r="B987" s="329"/>
      <c r="C987" s="330"/>
      <c r="D987" s="331"/>
      <c r="E987" s="332"/>
      <c r="F987" s="332"/>
      <c r="G987" s="332"/>
      <c r="H987" s="332"/>
      <c r="I987" s="332"/>
      <c r="J987" s="332"/>
    </row>
    <row r="988" spans="2:10" x14ac:dyDescent="0.25">
      <c r="B988" s="329"/>
      <c r="C988" s="330"/>
      <c r="D988" s="331"/>
      <c r="E988" s="332"/>
      <c r="F988" s="332"/>
      <c r="G988" s="332"/>
      <c r="H988" s="332"/>
      <c r="I988" s="332"/>
      <c r="J988" s="332"/>
    </row>
    <row r="989" spans="2:10" x14ac:dyDescent="0.25">
      <c r="B989" s="329"/>
      <c r="C989" s="330"/>
      <c r="D989" s="331"/>
      <c r="E989" s="332"/>
      <c r="F989" s="332"/>
      <c r="G989" s="332"/>
      <c r="H989" s="332"/>
      <c r="I989" s="332"/>
      <c r="J989" s="332"/>
    </row>
    <row r="990" spans="2:10" x14ac:dyDescent="0.25">
      <c r="B990" s="329"/>
      <c r="C990" s="330"/>
      <c r="D990" s="331"/>
      <c r="E990" s="332"/>
      <c r="F990" s="332"/>
      <c r="G990" s="332"/>
      <c r="H990" s="332"/>
      <c r="I990" s="332"/>
      <c r="J990" s="332"/>
    </row>
    <row r="991" spans="2:10" x14ac:dyDescent="0.25">
      <c r="B991" s="329"/>
      <c r="C991" s="330"/>
      <c r="D991" s="331"/>
      <c r="E991" s="332"/>
      <c r="F991" s="332"/>
      <c r="G991" s="332"/>
      <c r="H991" s="332"/>
      <c r="I991" s="332"/>
      <c r="J991" s="332"/>
    </row>
    <row r="992" spans="2:10" x14ac:dyDescent="0.25">
      <c r="B992" s="329"/>
      <c r="C992" s="330"/>
      <c r="D992" s="331"/>
      <c r="E992" s="332"/>
      <c r="F992" s="332"/>
      <c r="G992" s="332"/>
      <c r="H992" s="332"/>
      <c r="I992" s="332"/>
      <c r="J992" s="332"/>
    </row>
    <row r="993" spans="2:10" x14ac:dyDescent="0.25">
      <c r="B993" s="329"/>
      <c r="C993" s="330"/>
      <c r="D993" s="331"/>
      <c r="E993" s="332"/>
      <c r="F993" s="332"/>
      <c r="G993" s="332"/>
      <c r="H993" s="332"/>
      <c r="I993" s="332"/>
      <c r="J993" s="332"/>
    </row>
    <row r="994" spans="2:10" x14ac:dyDescent="0.25">
      <c r="B994" s="329"/>
      <c r="C994" s="330"/>
      <c r="D994" s="331"/>
      <c r="E994" s="332"/>
      <c r="F994" s="332"/>
      <c r="G994" s="332"/>
      <c r="H994" s="332"/>
      <c r="I994" s="332"/>
      <c r="J994" s="332"/>
    </row>
    <row r="995" spans="2:10" x14ac:dyDescent="0.25">
      <c r="B995" s="329"/>
      <c r="C995" s="330"/>
      <c r="D995" s="331"/>
      <c r="E995" s="332"/>
      <c r="F995" s="332"/>
      <c r="G995" s="332"/>
      <c r="H995" s="332"/>
      <c r="I995" s="332"/>
      <c r="J995" s="332"/>
    </row>
    <row r="996" spans="2:10" x14ac:dyDescent="0.25">
      <c r="B996" s="329"/>
      <c r="C996" s="330"/>
      <c r="D996" s="331"/>
      <c r="E996" s="332"/>
      <c r="F996" s="332"/>
      <c r="G996" s="332"/>
      <c r="H996" s="332"/>
      <c r="I996" s="332"/>
      <c r="J996" s="332"/>
    </row>
    <row r="997" spans="2:10" x14ac:dyDescent="0.25">
      <c r="B997" s="329"/>
      <c r="C997" s="330"/>
      <c r="D997" s="331"/>
      <c r="E997" s="332"/>
      <c r="F997" s="332"/>
      <c r="G997" s="332"/>
      <c r="H997" s="332"/>
      <c r="I997" s="332"/>
      <c r="J997" s="332"/>
    </row>
    <row r="998" spans="2:10" x14ac:dyDescent="0.25">
      <c r="B998" s="329"/>
      <c r="C998" s="330"/>
      <c r="D998" s="331"/>
      <c r="E998" s="332"/>
      <c r="F998" s="332"/>
      <c r="G998" s="332"/>
      <c r="H998" s="332"/>
      <c r="I998" s="332"/>
      <c r="J998" s="332"/>
    </row>
    <row r="999" spans="2:10" x14ac:dyDescent="0.25">
      <c r="B999" s="329"/>
      <c r="C999" s="330"/>
      <c r="D999" s="331"/>
      <c r="E999" s="332"/>
      <c r="F999" s="332"/>
      <c r="G999" s="332"/>
      <c r="H999" s="332"/>
      <c r="I999" s="332"/>
      <c r="J999" s="332"/>
    </row>
    <row r="1000" spans="2:10" x14ac:dyDescent="0.25">
      <c r="B1000" s="329"/>
      <c r="C1000" s="330"/>
      <c r="D1000" s="331"/>
      <c r="E1000" s="332"/>
      <c r="F1000" s="332"/>
      <c r="G1000" s="332"/>
      <c r="H1000" s="332"/>
      <c r="I1000" s="332"/>
      <c r="J1000" s="332"/>
    </row>
    <row r="1001" spans="2:10" x14ac:dyDescent="0.25">
      <c r="B1001" s="329"/>
      <c r="C1001" s="330"/>
      <c r="D1001" s="331"/>
      <c r="E1001" s="332"/>
      <c r="F1001" s="332"/>
      <c r="G1001" s="332"/>
      <c r="H1001" s="332"/>
      <c r="I1001" s="332"/>
      <c r="J1001" s="332"/>
    </row>
    <row r="1002" spans="2:10" x14ac:dyDescent="0.25">
      <c r="B1002" s="329"/>
      <c r="C1002" s="330"/>
      <c r="D1002" s="331"/>
      <c r="E1002" s="332"/>
      <c r="F1002" s="332"/>
      <c r="G1002" s="332"/>
      <c r="H1002" s="332"/>
      <c r="I1002" s="332"/>
      <c r="J1002" s="332"/>
    </row>
    <row r="1003" spans="2:10" x14ac:dyDescent="0.25">
      <c r="B1003" s="329"/>
      <c r="C1003" s="330"/>
      <c r="D1003" s="331"/>
      <c r="E1003" s="332"/>
      <c r="F1003" s="332"/>
      <c r="G1003" s="332"/>
      <c r="H1003" s="332"/>
      <c r="I1003" s="332"/>
      <c r="J1003" s="332"/>
    </row>
    <row r="1004" spans="2:10" x14ac:dyDescent="0.25">
      <c r="B1004" s="329"/>
      <c r="C1004" s="330"/>
      <c r="D1004" s="331"/>
      <c r="E1004" s="332"/>
      <c r="F1004" s="332"/>
      <c r="G1004" s="332"/>
      <c r="H1004" s="332"/>
      <c r="I1004" s="332"/>
      <c r="J1004" s="332"/>
    </row>
    <row r="1005" spans="2:10" x14ac:dyDescent="0.25">
      <c r="B1005" s="329"/>
      <c r="C1005" s="330"/>
      <c r="D1005" s="331"/>
      <c r="E1005" s="332"/>
      <c r="F1005" s="332"/>
      <c r="G1005" s="332"/>
      <c r="H1005" s="332"/>
      <c r="I1005" s="332"/>
      <c r="J1005" s="332"/>
    </row>
    <row r="1006" spans="2:10" x14ac:dyDescent="0.25">
      <c r="B1006" s="329"/>
      <c r="C1006" s="330"/>
      <c r="D1006" s="331"/>
      <c r="E1006" s="332"/>
      <c r="F1006" s="332"/>
      <c r="G1006" s="332"/>
      <c r="H1006" s="332"/>
      <c r="I1006" s="332"/>
      <c r="J1006" s="332"/>
    </row>
    <row r="1007" spans="2:10" x14ac:dyDescent="0.25">
      <c r="B1007" s="329"/>
      <c r="C1007" s="330"/>
      <c r="D1007" s="331"/>
      <c r="E1007" s="332"/>
      <c r="F1007" s="332"/>
      <c r="G1007" s="332"/>
      <c r="H1007" s="332"/>
      <c r="I1007" s="332"/>
      <c r="J1007" s="332"/>
    </row>
    <row r="1008" spans="2:10" x14ac:dyDescent="0.25">
      <c r="B1008" s="329"/>
      <c r="C1008" s="330"/>
      <c r="D1008" s="331"/>
      <c r="E1008" s="332"/>
      <c r="F1008" s="332"/>
      <c r="G1008" s="332"/>
      <c r="H1008" s="332"/>
      <c r="I1008" s="332"/>
      <c r="J1008" s="332"/>
    </row>
    <row r="1009" spans="2:10" x14ac:dyDescent="0.25">
      <c r="B1009" s="329"/>
      <c r="C1009" s="330"/>
      <c r="D1009" s="331"/>
      <c r="E1009" s="332"/>
      <c r="F1009" s="332"/>
      <c r="G1009" s="332"/>
      <c r="H1009" s="332"/>
      <c r="I1009" s="332"/>
      <c r="J1009" s="332"/>
    </row>
    <row r="1010" spans="2:10" x14ac:dyDescent="0.25">
      <c r="B1010" s="329"/>
      <c r="C1010" s="330"/>
      <c r="D1010" s="331"/>
      <c r="E1010" s="332"/>
      <c r="F1010" s="332"/>
      <c r="G1010" s="332"/>
      <c r="H1010" s="332"/>
      <c r="I1010" s="332"/>
      <c r="J1010" s="332"/>
    </row>
    <row r="1011" spans="2:10" x14ac:dyDescent="0.25">
      <c r="B1011" s="329"/>
      <c r="C1011" s="330"/>
      <c r="D1011" s="331"/>
      <c r="E1011" s="332"/>
      <c r="F1011" s="332"/>
      <c r="G1011" s="332"/>
      <c r="H1011" s="332"/>
      <c r="I1011" s="332"/>
      <c r="J1011" s="332"/>
    </row>
    <row r="1012" spans="2:10" x14ac:dyDescent="0.25">
      <c r="B1012" s="329"/>
      <c r="C1012" s="330"/>
      <c r="D1012" s="331"/>
      <c r="E1012" s="332"/>
      <c r="F1012" s="332"/>
      <c r="G1012" s="332"/>
      <c r="H1012" s="332"/>
      <c r="I1012" s="332"/>
      <c r="J1012" s="332"/>
    </row>
    <row r="1013" spans="2:10" x14ac:dyDescent="0.25">
      <c r="B1013" s="329"/>
      <c r="C1013" s="330"/>
      <c r="D1013" s="331"/>
      <c r="E1013" s="332"/>
      <c r="F1013" s="332"/>
      <c r="G1013" s="332"/>
      <c r="H1013" s="332"/>
      <c r="I1013" s="332"/>
      <c r="J1013" s="332"/>
    </row>
    <row r="1014" spans="2:10" x14ac:dyDescent="0.25">
      <c r="B1014" s="329"/>
      <c r="C1014" s="330"/>
      <c r="D1014" s="331"/>
      <c r="E1014" s="332"/>
      <c r="F1014" s="332"/>
      <c r="G1014" s="332"/>
      <c r="H1014" s="332"/>
      <c r="I1014" s="332"/>
      <c r="J1014" s="332"/>
    </row>
    <row r="1015" spans="2:10" x14ac:dyDescent="0.25">
      <c r="B1015" s="329"/>
      <c r="C1015" s="330"/>
      <c r="D1015" s="331"/>
      <c r="E1015" s="332"/>
      <c r="F1015" s="332"/>
      <c r="G1015" s="332"/>
      <c r="H1015" s="332"/>
      <c r="I1015" s="332"/>
      <c r="J1015" s="332"/>
    </row>
    <row r="1016" spans="2:10" x14ac:dyDescent="0.25">
      <c r="B1016" s="329"/>
      <c r="C1016" s="330"/>
      <c r="D1016" s="331"/>
      <c r="E1016" s="332"/>
      <c r="F1016" s="332"/>
      <c r="G1016" s="332"/>
      <c r="H1016" s="332"/>
      <c r="I1016" s="332"/>
      <c r="J1016" s="332"/>
    </row>
    <row r="1017" spans="2:10" x14ac:dyDescent="0.25">
      <c r="B1017" s="329"/>
      <c r="C1017" s="330"/>
      <c r="D1017" s="331"/>
      <c r="E1017" s="332"/>
      <c r="F1017" s="332"/>
      <c r="G1017" s="332"/>
      <c r="H1017" s="332"/>
      <c r="I1017" s="332"/>
      <c r="J1017" s="332"/>
    </row>
    <row r="1018" spans="2:10" x14ac:dyDescent="0.25">
      <c r="B1018" s="329"/>
      <c r="C1018" s="330"/>
      <c r="D1018" s="331"/>
      <c r="E1018" s="332"/>
      <c r="F1018" s="332"/>
      <c r="G1018" s="332"/>
      <c r="H1018" s="332"/>
      <c r="I1018" s="332"/>
      <c r="J1018" s="332"/>
    </row>
    <row r="1019" spans="2:10" x14ac:dyDescent="0.25">
      <c r="B1019" s="329"/>
      <c r="C1019" s="330"/>
      <c r="D1019" s="331"/>
      <c r="E1019" s="332"/>
      <c r="F1019" s="332"/>
      <c r="G1019" s="332"/>
      <c r="H1019" s="332"/>
      <c r="I1019" s="332"/>
      <c r="J1019" s="332"/>
    </row>
    <row r="1020" spans="2:10" x14ac:dyDescent="0.25">
      <c r="B1020" s="329"/>
      <c r="C1020" s="330"/>
      <c r="D1020" s="331"/>
      <c r="E1020" s="332"/>
      <c r="F1020" s="332"/>
      <c r="G1020" s="332"/>
      <c r="H1020" s="332"/>
      <c r="I1020" s="332"/>
      <c r="J1020" s="332"/>
    </row>
    <row r="1021" spans="2:10" x14ac:dyDescent="0.25">
      <c r="B1021" s="329"/>
      <c r="C1021" s="330"/>
      <c r="D1021" s="331"/>
      <c r="E1021" s="332"/>
      <c r="F1021" s="332"/>
      <c r="G1021" s="332"/>
      <c r="H1021" s="332"/>
      <c r="I1021" s="332"/>
      <c r="J1021" s="332"/>
    </row>
    <row r="1022" spans="2:10" x14ac:dyDescent="0.25">
      <c r="B1022" s="329"/>
      <c r="C1022" s="330"/>
      <c r="D1022" s="331"/>
      <c r="E1022" s="332"/>
      <c r="F1022" s="332"/>
      <c r="G1022" s="332"/>
      <c r="H1022" s="332"/>
      <c r="I1022" s="332"/>
      <c r="J1022" s="332"/>
    </row>
    <row r="1023" spans="2:10" x14ac:dyDescent="0.25">
      <c r="B1023" s="329"/>
      <c r="C1023" s="330"/>
      <c r="D1023" s="331"/>
      <c r="E1023" s="332"/>
      <c r="F1023" s="332"/>
      <c r="G1023" s="332"/>
      <c r="H1023" s="332"/>
      <c r="I1023" s="332"/>
      <c r="J1023" s="332"/>
    </row>
    <row r="1024" spans="2:10" x14ac:dyDescent="0.25">
      <c r="B1024" s="329"/>
      <c r="C1024" s="330"/>
      <c r="D1024" s="331"/>
      <c r="E1024" s="332"/>
      <c r="F1024" s="332"/>
      <c r="G1024" s="332"/>
      <c r="H1024" s="332"/>
      <c r="I1024" s="332"/>
      <c r="J1024" s="332"/>
    </row>
    <row r="1025" spans="2:10" x14ac:dyDescent="0.25">
      <c r="B1025" s="329"/>
      <c r="C1025" s="330"/>
      <c r="D1025" s="331"/>
      <c r="E1025" s="332"/>
      <c r="F1025" s="332"/>
      <c r="G1025" s="332"/>
      <c r="H1025" s="332"/>
      <c r="I1025" s="332"/>
      <c r="J1025" s="332"/>
    </row>
    <row r="1026" spans="2:10" x14ac:dyDescent="0.25">
      <c r="B1026" s="329"/>
      <c r="C1026" s="330"/>
      <c r="D1026" s="331"/>
      <c r="E1026" s="332"/>
      <c r="F1026" s="332"/>
      <c r="G1026" s="332"/>
      <c r="H1026" s="332"/>
      <c r="I1026" s="332"/>
      <c r="J1026" s="332"/>
    </row>
    <row r="1027" spans="2:10" x14ac:dyDescent="0.25">
      <c r="B1027" s="329"/>
      <c r="C1027" s="330"/>
      <c r="D1027" s="331"/>
      <c r="E1027" s="332"/>
      <c r="F1027" s="332"/>
      <c r="G1027" s="332"/>
      <c r="H1027" s="332"/>
      <c r="I1027" s="332"/>
      <c r="J1027" s="332"/>
    </row>
    <row r="1028" spans="2:10" x14ac:dyDescent="0.25">
      <c r="B1028" s="329"/>
      <c r="C1028" s="330"/>
      <c r="D1028" s="331"/>
      <c r="E1028" s="332"/>
      <c r="F1028" s="332"/>
      <c r="G1028" s="332"/>
      <c r="H1028" s="332"/>
      <c r="I1028" s="332"/>
      <c r="J1028" s="332"/>
    </row>
    <row r="1029" spans="2:10" x14ac:dyDescent="0.25">
      <c r="B1029" s="329"/>
      <c r="C1029" s="330"/>
      <c r="D1029" s="331"/>
      <c r="E1029" s="332"/>
      <c r="F1029" s="332"/>
      <c r="G1029" s="332"/>
      <c r="H1029" s="332"/>
      <c r="I1029" s="332"/>
      <c r="J1029" s="332"/>
    </row>
    <row r="1030" spans="2:10" x14ac:dyDescent="0.25">
      <c r="B1030" s="329"/>
      <c r="C1030" s="330"/>
      <c r="D1030" s="331"/>
      <c r="E1030" s="332"/>
      <c r="F1030" s="332"/>
      <c r="G1030" s="332"/>
      <c r="H1030" s="332"/>
      <c r="I1030" s="332"/>
      <c r="J1030" s="332"/>
    </row>
    <row r="1031" spans="2:10" x14ac:dyDescent="0.25">
      <c r="B1031" s="329"/>
      <c r="C1031" s="330"/>
      <c r="D1031" s="331"/>
      <c r="E1031" s="332"/>
      <c r="F1031" s="332"/>
      <c r="G1031" s="332"/>
      <c r="H1031" s="332"/>
      <c r="I1031" s="332"/>
      <c r="J1031" s="332"/>
    </row>
    <row r="1032" spans="2:10" x14ac:dyDescent="0.25">
      <c r="B1032" s="329"/>
      <c r="C1032" s="330"/>
      <c r="D1032" s="331"/>
      <c r="E1032" s="332"/>
      <c r="F1032" s="332"/>
      <c r="G1032" s="332"/>
      <c r="H1032" s="332"/>
      <c r="I1032" s="332"/>
      <c r="J1032" s="332"/>
    </row>
    <row r="1033" spans="2:10" x14ac:dyDescent="0.25">
      <c r="B1033" s="329"/>
      <c r="C1033" s="330"/>
      <c r="D1033" s="331"/>
      <c r="E1033" s="332"/>
      <c r="F1033" s="332"/>
      <c r="G1033" s="332"/>
      <c r="H1033" s="332"/>
      <c r="I1033" s="332"/>
      <c r="J1033" s="332"/>
    </row>
    <row r="1034" spans="2:10" x14ac:dyDescent="0.25">
      <c r="B1034" s="329"/>
      <c r="C1034" s="330"/>
      <c r="D1034" s="331"/>
      <c r="E1034" s="332"/>
      <c r="F1034" s="332"/>
      <c r="G1034" s="332"/>
      <c r="H1034" s="332"/>
      <c r="I1034" s="332"/>
      <c r="J1034" s="332"/>
    </row>
    <row r="1035" spans="2:10" x14ac:dyDescent="0.25">
      <c r="B1035" s="329"/>
      <c r="C1035" s="330"/>
      <c r="D1035" s="331"/>
      <c r="E1035" s="332"/>
      <c r="F1035" s="332"/>
      <c r="G1035" s="332"/>
      <c r="H1035" s="332"/>
      <c r="I1035" s="332"/>
      <c r="J1035" s="332"/>
    </row>
    <row r="1036" spans="2:10" x14ac:dyDescent="0.25">
      <c r="B1036" s="329"/>
      <c r="C1036" s="330"/>
      <c r="D1036" s="331"/>
      <c r="E1036" s="332"/>
      <c r="F1036" s="332"/>
      <c r="G1036" s="332"/>
      <c r="H1036" s="332"/>
      <c r="I1036" s="332"/>
      <c r="J1036" s="332"/>
    </row>
    <row r="1037" spans="2:10" x14ac:dyDescent="0.25">
      <c r="B1037" s="329"/>
      <c r="C1037" s="330"/>
      <c r="D1037" s="331"/>
      <c r="E1037" s="332"/>
      <c r="F1037" s="332"/>
      <c r="G1037" s="332"/>
      <c r="H1037" s="332"/>
      <c r="I1037" s="332"/>
      <c r="J1037" s="332"/>
    </row>
    <row r="1038" spans="2:10" x14ac:dyDescent="0.25">
      <c r="B1038" s="329"/>
      <c r="C1038" s="330"/>
      <c r="D1038" s="331"/>
      <c r="E1038" s="332"/>
      <c r="F1038" s="332"/>
      <c r="G1038" s="332"/>
      <c r="H1038" s="332"/>
      <c r="I1038" s="332"/>
      <c r="J1038" s="332"/>
    </row>
    <row r="1039" spans="2:10" x14ac:dyDescent="0.25">
      <c r="B1039" s="329"/>
      <c r="C1039" s="330"/>
      <c r="D1039" s="331"/>
      <c r="E1039" s="332"/>
      <c r="F1039" s="332"/>
      <c r="G1039" s="332"/>
      <c r="H1039" s="332"/>
      <c r="I1039" s="332"/>
      <c r="J1039" s="332"/>
    </row>
    <row r="1040" spans="2:10" x14ac:dyDescent="0.25">
      <c r="B1040" s="329"/>
      <c r="C1040" s="330"/>
      <c r="D1040" s="331"/>
      <c r="E1040" s="332"/>
      <c r="F1040" s="332"/>
      <c r="G1040" s="332"/>
      <c r="H1040" s="332"/>
      <c r="I1040" s="332"/>
      <c r="J1040" s="332"/>
    </row>
    <row r="1041" spans="2:10" x14ac:dyDescent="0.25">
      <c r="B1041" s="329"/>
      <c r="C1041" s="330"/>
      <c r="D1041" s="331"/>
      <c r="E1041" s="332"/>
      <c r="F1041" s="332"/>
      <c r="G1041" s="332"/>
      <c r="H1041" s="332"/>
      <c r="I1041" s="332"/>
      <c r="J1041" s="332"/>
    </row>
    <row r="1042" spans="2:10" x14ac:dyDescent="0.25">
      <c r="B1042" s="329"/>
      <c r="C1042" s="330"/>
      <c r="D1042" s="331"/>
      <c r="E1042" s="332"/>
      <c r="F1042" s="332"/>
      <c r="G1042" s="332"/>
      <c r="H1042" s="332"/>
      <c r="I1042" s="332"/>
      <c r="J1042" s="332"/>
    </row>
    <row r="1043" spans="2:10" x14ac:dyDescent="0.25">
      <c r="B1043" s="329"/>
      <c r="C1043" s="330"/>
      <c r="D1043" s="331"/>
      <c r="E1043" s="332"/>
      <c r="F1043" s="332"/>
      <c r="G1043" s="332"/>
      <c r="H1043" s="332"/>
      <c r="I1043" s="332"/>
      <c r="J1043" s="332"/>
    </row>
    <row r="1044" spans="2:10" x14ac:dyDescent="0.25">
      <c r="B1044" s="329"/>
      <c r="C1044" s="330"/>
      <c r="D1044" s="331"/>
      <c r="E1044" s="332"/>
      <c r="F1044" s="332"/>
      <c r="G1044" s="332"/>
      <c r="H1044" s="332"/>
      <c r="I1044" s="332"/>
      <c r="J1044" s="332"/>
    </row>
    <row r="1045" spans="2:10" x14ac:dyDescent="0.25">
      <c r="B1045" s="329"/>
      <c r="C1045" s="330"/>
      <c r="D1045" s="331"/>
      <c r="E1045" s="332"/>
      <c r="F1045" s="332"/>
      <c r="G1045" s="332"/>
      <c r="H1045" s="332"/>
      <c r="I1045" s="332"/>
      <c r="J1045" s="332"/>
    </row>
    <row r="1046" spans="2:10" x14ac:dyDescent="0.25">
      <c r="B1046" s="329"/>
      <c r="C1046" s="330"/>
      <c r="D1046" s="331"/>
      <c r="E1046" s="332"/>
      <c r="F1046" s="332"/>
      <c r="G1046" s="332"/>
      <c r="H1046" s="332"/>
      <c r="I1046" s="332"/>
      <c r="J1046" s="332"/>
    </row>
    <row r="1047" spans="2:10" x14ac:dyDescent="0.25">
      <c r="B1047" s="329"/>
      <c r="C1047" s="330"/>
      <c r="D1047" s="331"/>
      <c r="E1047" s="332"/>
      <c r="F1047" s="332"/>
      <c r="G1047" s="332"/>
      <c r="H1047" s="332"/>
      <c r="I1047" s="332"/>
      <c r="J1047" s="332"/>
    </row>
    <row r="1048" spans="2:10" x14ac:dyDescent="0.25">
      <c r="B1048" s="329"/>
      <c r="C1048" s="330"/>
      <c r="D1048" s="331"/>
      <c r="E1048" s="332"/>
      <c r="F1048" s="332"/>
      <c r="G1048" s="332"/>
      <c r="H1048" s="332"/>
      <c r="I1048" s="332"/>
      <c r="J1048" s="332"/>
    </row>
    <row r="1049" spans="2:10" x14ac:dyDescent="0.25">
      <c r="B1049" s="329"/>
      <c r="C1049" s="330"/>
      <c r="D1049" s="331"/>
      <c r="E1049" s="332"/>
      <c r="F1049" s="332"/>
      <c r="G1049" s="332"/>
      <c r="H1049" s="332"/>
      <c r="I1049" s="332"/>
      <c r="J1049" s="332"/>
    </row>
    <row r="1050" spans="2:10" x14ac:dyDescent="0.25">
      <c r="B1050" s="329"/>
      <c r="C1050" s="330"/>
      <c r="D1050" s="331"/>
      <c r="E1050" s="332"/>
      <c r="F1050" s="332"/>
      <c r="G1050" s="332"/>
      <c r="H1050" s="332"/>
      <c r="I1050" s="332"/>
      <c r="J1050" s="332"/>
    </row>
    <row r="1051" spans="2:10" x14ac:dyDescent="0.25">
      <c r="B1051" s="329"/>
      <c r="C1051" s="330"/>
      <c r="D1051" s="331"/>
      <c r="E1051" s="332"/>
      <c r="F1051" s="332"/>
      <c r="G1051" s="332"/>
      <c r="H1051" s="332"/>
      <c r="I1051" s="332"/>
      <c r="J1051" s="332"/>
    </row>
    <row r="1052" spans="2:10" x14ac:dyDescent="0.25">
      <c r="B1052" s="329"/>
      <c r="C1052" s="330"/>
      <c r="D1052" s="331"/>
      <c r="E1052" s="332"/>
      <c r="F1052" s="332"/>
      <c r="G1052" s="332"/>
      <c r="H1052" s="332"/>
      <c r="I1052" s="332"/>
      <c r="J1052" s="332"/>
    </row>
    <row r="1053" spans="2:10" x14ac:dyDescent="0.25">
      <c r="B1053" s="329"/>
      <c r="C1053" s="330"/>
      <c r="D1053" s="331"/>
      <c r="E1053" s="332"/>
      <c r="F1053" s="332"/>
      <c r="G1053" s="332"/>
      <c r="H1053" s="332"/>
      <c r="I1053" s="332"/>
      <c r="J1053" s="332"/>
    </row>
    <row r="1054" spans="2:10" x14ac:dyDescent="0.25">
      <c r="B1054" s="329"/>
      <c r="C1054" s="330"/>
      <c r="D1054" s="331"/>
      <c r="E1054" s="332"/>
      <c r="F1054" s="332"/>
      <c r="G1054" s="332"/>
      <c r="H1054" s="332"/>
      <c r="I1054" s="332"/>
      <c r="J1054" s="332"/>
    </row>
    <row r="1055" spans="2:10" x14ac:dyDescent="0.25">
      <c r="B1055" s="329"/>
      <c r="C1055" s="330"/>
      <c r="D1055" s="331"/>
      <c r="E1055" s="332"/>
      <c r="F1055" s="332"/>
      <c r="G1055" s="332"/>
      <c r="H1055" s="332"/>
      <c r="I1055" s="332"/>
      <c r="J1055" s="332"/>
    </row>
    <row r="1056" spans="2:10" x14ac:dyDescent="0.25">
      <c r="B1056" s="329"/>
      <c r="C1056" s="330"/>
      <c r="D1056" s="331"/>
      <c r="E1056" s="332"/>
      <c r="F1056" s="332"/>
      <c r="G1056" s="332"/>
      <c r="H1056" s="332"/>
      <c r="I1056" s="332"/>
      <c r="J1056" s="332"/>
    </row>
    <row r="1057" spans="2:10" x14ac:dyDescent="0.25">
      <c r="B1057" s="329"/>
      <c r="C1057" s="330"/>
      <c r="D1057" s="331"/>
      <c r="E1057" s="332"/>
      <c r="F1057" s="332"/>
      <c r="G1057" s="332"/>
      <c r="H1057" s="332"/>
      <c r="I1057" s="332"/>
      <c r="J1057" s="332"/>
    </row>
    <row r="1058" spans="2:10" x14ac:dyDescent="0.25">
      <c r="B1058" s="329"/>
      <c r="C1058" s="330"/>
      <c r="D1058" s="331"/>
      <c r="E1058" s="332"/>
      <c r="F1058" s="332"/>
      <c r="G1058" s="332"/>
      <c r="H1058" s="332"/>
      <c r="I1058" s="332"/>
      <c r="J1058" s="332"/>
    </row>
    <row r="1059" spans="2:10" x14ac:dyDescent="0.25">
      <c r="B1059" s="329"/>
      <c r="C1059" s="330"/>
      <c r="D1059" s="331"/>
      <c r="E1059" s="332"/>
      <c r="F1059" s="332"/>
      <c r="G1059" s="332"/>
      <c r="H1059" s="332"/>
      <c r="I1059" s="332"/>
      <c r="J1059" s="332"/>
    </row>
    <row r="1060" spans="2:10" x14ac:dyDescent="0.25">
      <c r="B1060" s="329"/>
      <c r="C1060" s="330"/>
      <c r="D1060" s="331"/>
      <c r="E1060" s="332"/>
      <c r="F1060" s="332"/>
      <c r="G1060" s="332"/>
      <c r="H1060" s="332"/>
      <c r="I1060" s="332"/>
      <c r="J1060" s="332"/>
    </row>
    <row r="1061" spans="2:10" x14ac:dyDescent="0.25">
      <c r="B1061" s="329"/>
      <c r="C1061" s="330"/>
      <c r="D1061" s="331"/>
      <c r="E1061" s="332"/>
      <c r="F1061" s="332"/>
      <c r="G1061" s="332"/>
      <c r="H1061" s="332"/>
      <c r="I1061" s="332"/>
      <c r="J1061" s="332"/>
    </row>
    <row r="1062" spans="2:10" x14ac:dyDescent="0.25">
      <c r="B1062" s="329"/>
      <c r="C1062" s="330"/>
      <c r="D1062" s="331"/>
      <c r="E1062" s="332"/>
      <c r="F1062" s="332"/>
      <c r="G1062" s="332"/>
      <c r="H1062" s="332"/>
      <c r="I1062" s="332"/>
      <c r="J1062" s="332"/>
    </row>
    <row r="1063" spans="2:10" x14ac:dyDescent="0.25">
      <c r="B1063" s="329"/>
      <c r="C1063" s="330"/>
      <c r="D1063" s="331"/>
      <c r="E1063" s="332"/>
      <c r="F1063" s="332"/>
      <c r="G1063" s="332"/>
      <c r="H1063" s="332"/>
      <c r="I1063" s="332"/>
      <c r="J1063" s="332"/>
    </row>
    <row r="1064" spans="2:10" x14ac:dyDescent="0.25">
      <c r="B1064" s="329"/>
      <c r="C1064" s="330"/>
      <c r="D1064" s="331"/>
      <c r="E1064" s="332"/>
      <c r="F1064" s="332"/>
      <c r="G1064" s="332"/>
      <c r="H1064" s="332"/>
      <c r="I1064" s="332"/>
      <c r="J1064" s="332"/>
    </row>
    <row r="1065" spans="2:10" x14ac:dyDescent="0.25">
      <c r="B1065" s="329"/>
      <c r="C1065" s="330"/>
      <c r="D1065" s="331"/>
      <c r="E1065" s="332"/>
      <c r="F1065" s="332"/>
      <c r="G1065" s="332"/>
      <c r="H1065" s="332"/>
      <c r="I1065" s="332"/>
      <c r="J1065" s="332"/>
    </row>
    <row r="1066" spans="2:10" x14ac:dyDescent="0.25">
      <c r="B1066" s="329"/>
      <c r="C1066" s="330"/>
      <c r="D1066" s="331"/>
      <c r="E1066" s="332"/>
      <c r="F1066" s="332"/>
      <c r="G1066" s="332"/>
      <c r="H1066" s="332"/>
      <c r="I1066" s="332"/>
      <c r="J1066" s="332"/>
    </row>
    <row r="1067" spans="2:10" x14ac:dyDescent="0.25">
      <c r="B1067" s="329"/>
      <c r="C1067" s="330"/>
      <c r="D1067" s="331"/>
      <c r="E1067" s="332"/>
      <c r="F1067" s="332"/>
      <c r="G1067" s="332"/>
      <c r="H1067" s="332"/>
      <c r="I1067" s="332"/>
      <c r="J1067" s="332"/>
    </row>
    <row r="1068" spans="2:10" x14ac:dyDescent="0.25">
      <c r="B1068" s="329"/>
      <c r="C1068" s="330"/>
      <c r="D1068" s="331"/>
      <c r="E1068" s="332"/>
      <c r="F1068" s="332"/>
      <c r="G1068" s="332"/>
      <c r="H1068" s="332"/>
      <c r="I1068" s="332"/>
      <c r="J1068" s="332"/>
    </row>
    <row r="1069" spans="2:10" x14ac:dyDescent="0.25">
      <c r="B1069" s="329"/>
      <c r="C1069" s="330"/>
      <c r="D1069" s="331"/>
      <c r="E1069" s="332"/>
      <c r="F1069" s="332"/>
      <c r="G1069" s="332"/>
      <c r="H1069" s="332"/>
      <c r="I1069" s="332"/>
      <c r="J1069" s="332"/>
    </row>
    <row r="1070" spans="2:10" x14ac:dyDescent="0.25">
      <c r="B1070" s="329"/>
      <c r="C1070" s="330"/>
      <c r="D1070" s="331"/>
      <c r="E1070" s="332"/>
      <c r="F1070" s="332"/>
      <c r="G1070" s="332"/>
      <c r="H1070" s="332"/>
      <c r="I1070" s="332"/>
      <c r="J1070" s="332"/>
    </row>
    <row r="1071" spans="2:10" x14ac:dyDescent="0.25">
      <c r="B1071" s="329"/>
      <c r="C1071" s="330"/>
      <c r="D1071" s="331"/>
      <c r="E1071" s="332"/>
      <c r="F1071" s="332"/>
      <c r="G1071" s="332"/>
      <c r="H1071" s="332"/>
      <c r="I1071" s="332"/>
      <c r="J1071" s="332"/>
    </row>
    <row r="1072" spans="2:10" x14ac:dyDescent="0.25">
      <c r="B1072" s="329"/>
      <c r="C1072" s="330"/>
      <c r="D1072" s="331"/>
      <c r="E1072" s="332"/>
      <c r="F1072" s="332"/>
      <c r="G1072" s="332"/>
      <c r="H1072" s="332"/>
      <c r="I1072" s="332"/>
      <c r="J1072" s="332"/>
    </row>
    <row r="1073" spans="2:10" x14ac:dyDescent="0.25">
      <c r="B1073" s="329"/>
      <c r="C1073" s="330"/>
      <c r="D1073" s="331"/>
      <c r="E1073" s="332"/>
      <c r="F1073" s="332"/>
      <c r="G1073" s="332"/>
      <c r="H1073" s="332"/>
      <c r="I1073" s="332"/>
      <c r="J1073" s="332"/>
    </row>
    <row r="1074" spans="2:10" x14ac:dyDescent="0.25">
      <c r="B1074" s="329"/>
      <c r="C1074" s="330"/>
      <c r="D1074" s="331"/>
      <c r="E1074" s="332"/>
      <c r="F1074" s="332"/>
      <c r="G1074" s="332"/>
      <c r="H1074" s="332"/>
      <c r="I1074" s="332"/>
      <c r="J1074" s="332"/>
    </row>
    <row r="1075" spans="2:10" x14ac:dyDescent="0.25">
      <c r="B1075" s="329"/>
      <c r="C1075" s="330"/>
      <c r="D1075" s="331"/>
      <c r="E1075" s="332"/>
      <c r="F1075" s="332"/>
      <c r="G1075" s="332"/>
      <c r="H1075" s="332"/>
      <c r="I1075" s="332"/>
      <c r="J1075" s="332"/>
    </row>
    <row r="1076" spans="2:10" x14ac:dyDescent="0.25">
      <c r="B1076" s="329"/>
      <c r="C1076" s="330"/>
      <c r="D1076" s="331"/>
      <c r="E1076" s="332"/>
      <c r="F1076" s="332"/>
      <c r="G1076" s="332"/>
      <c r="H1076" s="332"/>
      <c r="I1076" s="332"/>
      <c r="J1076" s="332"/>
    </row>
    <row r="1077" spans="2:10" x14ac:dyDescent="0.25">
      <c r="B1077" s="329"/>
      <c r="C1077" s="330"/>
      <c r="D1077" s="331"/>
      <c r="E1077" s="332"/>
      <c r="F1077" s="332"/>
      <c r="G1077" s="332"/>
      <c r="H1077" s="332"/>
      <c r="I1077" s="332"/>
      <c r="J1077" s="332"/>
    </row>
    <row r="1078" spans="2:10" x14ac:dyDescent="0.25">
      <c r="B1078" s="329"/>
      <c r="C1078" s="330"/>
      <c r="D1078" s="331"/>
      <c r="E1078" s="332"/>
      <c r="F1078" s="332"/>
      <c r="G1078" s="332"/>
      <c r="H1078" s="332"/>
      <c r="I1078" s="332"/>
      <c r="J1078" s="332"/>
    </row>
    <row r="1079" spans="2:10" x14ac:dyDescent="0.25">
      <c r="B1079" s="329"/>
      <c r="C1079" s="330"/>
      <c r="D1079" s="331"/>
      <c r="E1079" s="332"/>
      <c r="F1079" s="332"/>
      <c r="G1079" s="332"/>
      <c r="H1079" s="332"/>
      <c r="I1079" s="332"/>
      <c r="J1079" s="332"/>
    </row>
    <row r="1080" spans="2:10" x14ac:dyDescent="0.25">
      <c r="B1080" s="329"/>
      <c r="C1080" s="330"/>
      <c r="D1080" s="331"/>
      <c r="E1080" s="332"/>
      <c r="F1080" s="332"/>
      <c r="G1080" s="332"/>
      <c r="H1080" s="332"/>
      <c r="I1080" s="332"/>
      <c r="J1080" s="332"/>
    </row>
    <row r="1081" spans="2:10" x14ac:dyDescent="0.25">
      <c r="B1081" s="329"/>
      <c r="C1081" s="330"/>
      <c r="D1081" s="331"/>
      <c r="E1081" s="332"/>
      <c r="F1081" s="332"/>
      <c r="G1081" s="332"/>
      <c r="H1081" s="332"/>
      <c r="I1081" s="332"/>
      <c r="J1081" s="332"/>
    </row>
    <row r="1082" spans="2:10" x14ac:dyDescent="0.25">
      <c r="B1082" s="329"/>
      <c r="C1082" s="330"/>
      <c r="D1082" s="331"/>
      <c r="E1082" s="332"/>
      <c r="F1082" s="332"/>
      <c r="G1082" s="332"/>
      <c r="H1082" s="332"/>
      <c r="I1082" s="332"/>
      <c r="J1082" s="332"/>
    </row>
    <row r="1083" spans="2:10" x14ac:dyDescent="0.25">
      <c r="B1083" s="329"/>
      <c r="C1083" s="330"/>
      <c r="D1083" s="331"/>
      <c r="E1083" s="332"/>
      <c r="F1083" s="332"/>
      <c r="G1083" s="332"/>
      <c r="H1083" s="332"/>
      <c r="I1083" s="332"/>
      <c r="J1083" s="332"/>
    </row>
    <row r="1084" spans="2:10" x14ac:dyDescent="0.25">
      <c r="B1084" s="329"/>
      <c r="C1084" s="330"/>
      <c r="D1084" s="331"/>
      <c r="E1084" s="332"/>
      <c r="F1084" s="332"/>
      <c r="G1084" s="332"/>
      <c r="H1084" s="332"/>
      <c r="I1084" s="332"/>
      <c r="J1084" s="332"/>
    </row>
    <row r="1085" spans="2:10" x14ac:dyDescent="0.25">
      <c r="B1085" s="329"/>
      <c r="C1085" s="330"/>
      <c r="D1085" s="331"/>
      <c r="E1085" s="332"/>
      <c r="F1085" s="332"/>
      <c r="G1085" s="332"/>
      <c r="H1085" s="332"/>
      <c r="I1085" s="332"/>
      <c r="J1085" s="332"/>
    </row>
    <row r="1086" spans="2:10" x14ac:dyDescent="0.25">
      <c r="B1086" s="329"/>
      <c r="C1086" s="330"/>
      <c r="D1086" s="331"/>
      <c r="E1086" s="332"/>
      <c r="F1086" s="332"/>
      <c r="G1086" s="332"/>
      <c r="H1086" s="332"/>
      <c r="I1086" s="332"/>
      <c r="J1086" s="332"/>
    </row>
    <row r="1087" spans="2:10" x14ac:dyDescent="0.25">
      <c r="B1087" s="329"/>
      <c r="C1087" s="330"/>
      <c r="D1087" s="331"/>
      <c r="E1087" s="332"/>
      <c r="F1087" s="332"/>
      <c r="G1087" s="332"/>
      <c r="H1087" s="332"/>
      <c r="I1087" s="332"/>
      <c r="J1087" s="332"/>
    </row>
    <row r="1088" spans="2:10" x14ac:dyDescent="0.25">
      <c r="B1088" s="329"/>
      <c r="C1088" s="330"/>
      <c r="D1088" s="331"/>
      <c r="E1088" s="332"/>
      <c r="F1088" s="332"/>
      <c r="G1088" s="332"/>
      <c r="H1088" s="332"/>
      <c r="I1088" s="332"/>
      <c r="J1088" s="332"/>
    </row>
    <row r="1089" spans="2:10" x14ac:dyDescent="0.25">
      <c r="B1089" s="329"/>
      <c r="C1089" s="330"/>
      <c r="D1089" s="331"/>
      <c r="E1089" s="332"/>
      <c r="F1089" s="332"/>
      <c r="G1089" s="332"/>
      <c r="H1089" s="332"/>
      <c r="I1089" s="332"/>
      <c r="J1089" s="332"/>
    </row>
    <row r="1090" spans="2:10" x14ac:dyDescent="0.25">
      <c r="B1090" s="329"/>
      <c r="C1090" s="330"/>
      <c r="D1090" s="331"/>
      <c r="E1090" s="332"/>
      <c r="F1090" s="332"/>
      <c r="G1090" s="332"/>
      <c r="H1090" s="332"/>
      <c r="I1090" s="332"/>
      <c r="J1090" s="332"/>
    </row>
    <row r="1091" spans="2:10" x14ac:dyDescent="0.25">
      <c r="B1091" s="329"/>
      <c r="C1091" s="330"/>
      <c r="D1091" s="331"/>
      <c r="E1091" s="332"/>
      <c r="F1091" s="332"/>
      <c r="G1091" s="332"/>
      <c r="H1091" s="332"/>
      <c r="I1091" s="332"/>
      <c r="J1091" s="332"/>
    </row>
    <row r="1092" spans="2:10" x14ac:dyDescent="0.25">
      <c r="B1092" s="329"/>
      <c r="C1092" s="330"/>
      <c r="D1092" s="331"/>
      <c r="E1092" s="332"/>
      <c r="F1092" s="332"/>
      <c r="G1092" s="332"/>
      <c r="H1092" s="332"/>
      <c r="I1092" s="332"/>
      <c r="J1092" s="332"/>
    </row>
    <row r="1093" spans="2:10" x14ac:dyDescent="0.25">
      <c r="B1093" s="329"/>
      <c r="C1093" s="330"/>
      <c r="D1093" s="331"/>
      <c r="E1093" s="332"/>
      <c r="F1093" s="332"/>
      <c r="G1093" s="332"/>
      <c r="H1093" s="332"/>
      <c r="I1093" s="332"/>
      <c r="J1093" s="332"/>
    </row>
    <row r="1094" spans="2:10" x14ac:dyDescent="0.25">
      <c r="B1094" s="329"/>
      <c r="C1094" s="330"/>
      <c r="D1094" s="331"/>
      <c r="E1094" s="332"/>
      <c r="F1094" s="332"/>
      <c r="G1094" s="332"/>
      <c r="H1094" s="332"/>
      <c r="I1094" s="332"/>
      <c r="J1094" s="332"/>
    </row>
    <row r="1095" spans="2:10" x14ac:dyDescent="0.25">
      <c r="B1095" s="329"/>
      <c r="C1095" s="330"/>
      <c r="D1095" s="331"/>
      <c r="E1095" s="332"/>
      <c r="F1095" s="332"/>
      <c r="G1095" s="332"/>
      <c r="H1095" s="332"/>
      <c r="I1095" s="332"/>
      <c r="J1095" s="332"/>
    </row>
    <row r="1096" spans="2:10" x14ac:dyDescent="0.25">
      <c r="B1096" s="329"/>
      <c r="C1096" s="330"/>
      <c r="D1096" s="331"/>
      <c r="E1096" s="332"/>
      <c r="F1096" s="332"/>
      <c r="G1096" s="332"/>
      <c r="H1096" s="332"/>
      <c r="I1096" s="332"/>
      <c r="J1096" s="332"/>
    </row>
    <row r="1097" spans="2:10" x14ac:dyDescent="0.25">
      <c r="B1097" s="329"/>
      <c r="C1097" s="330"/>
      <c r="D1097" s="331"/>
      <c r="E1097" s="332"/>
      <c r="F1097" s="332"/>
      <c r="G1097" s="332"/>
      <c r="H1097" s="332"/>
      <c r="I1097" s="332"/>
      <c r="J1097" s="332"/>
    </row>
    <row r="1098" spans="2:10" x14ac:dyDescent="0.25">
      <c r="B1098" s="329"/>
      <c r="C1098" s="330"/>
      <c r="D1098" s="331"/>
      <c r="E1098" s="332"/>
      <c r="F1098" s="332"/>
      <c r="G1098" s="332"/>
      <c r="H1098" s="332"/>
      <c r="I1098" s="332"/>
      <c r="J1098" s="332"/>
    </row>
    <row r="1099" spans="2:10" x14ac:dyDescent="0.25">
      <c r="B1099" s="329"/>
      <c r="C1099" s="330"/>
      <c r="D1099" s="331"/>
      <c r="E1099" s="332"/>
      <c r="F1099" s="332"/>
      <c r="G1099" s="332"/>
      <c r="H1099" s="332"/>
      <c r="I1099" s="332"/>
      <c r="J1099" s="332"/>
    </row>
    <row r="1100" spans="2:10" x14ac:dyDescent="0.25">
      <c r="B1100" s="329"/>
      <c r="C1100" s="330"/>
      <c r="D1100" s="331"/>
      <c r="E1100" s="332"/>
      <c r="F1100" s="332"/>
      <c r="G1100" s="332"/>
      <c r="H1100" s="332"/>
      <c r="I1100" s="332"/>
      <c r="J1100" s="332"/>
    </row>
    <row r="1101" spans="2:10" x14ac:dyDescent="0.25">
      <c r="B1101" s="329"/>
      <c r="C1101" s="330"/>
      <c r="D1101" s="331"/>
      <c r="E1101" s="332"/>
      <c r="F1101" s="332"/>
      <c r="G1101" s="332"/>
      <c r="H1101" s="332"/>
      <c r="I1101" s="332"/>
      <c r="J1101" s="332"/>
    </row>
    <row r="1102" spans="2:10" x14ac:dyDescent="0.25">
      <c r="B1102" s="329"/>
      <c r="C1102" s="330"/>
      <c r="D1102" s="331"/>
      <c r="E1102" s="332"/>
      <c r="F1102" s="332"/>
      <c r="G1102" s="332"/>
      <c r="H1102" s="332"/>
      <c r="I1102" s="332"/>
      <c r="J1102" s="332"/>
    </row>
    <row r="1103" spans="2:10" x14ac:dyDescent="0.25">
      <c r="B1103" s="329"/>
      <c r="C1103" s="330"/>
      <c r="D1103" s="331"/>
      <c r="E1103" s="332"/>
      <c r="F1103" s="332"/>
      <c r="G1103" s="332"/>
      <c r="H1103" s="332"/>
      <c r="I1103" s="332"/>
      <c r="J1103" s="332"/>
    </row>
    <row r="1104" spans="2:10" x14ac:dyDescent="0.25">
      <c r="B1104" s="329"/>
      <c r="C1104" s="330"/>
      <c r="D1104" s="331"/>
      <c r="E1104" s="332"/>
      <c r="F1104" s="332"/>
      <c r="G1104" s="332"/>
      <c r="H1104" s="332"/>
      <c r="I1104" s="332"/>
      <c r="J1104" s="332"/>
    </row>
    <row r="1105" spans="2:10" x14ac:dyDescent="0.25">
      <c r="B1105" s="329"/>
      <c r="C1105" s="330"/>
      <c r="D1105" s="331"/>
      <c r="E1105" s="332"/>
      <c r="F1105" s="332"/>
      <c r="G1105" s="332"/>
      <c r="H1105" s="332"/>
      <c r="I1105" s="332"/>
      <c r="J1105" s="332"/>
    </row>
    <row r="1106" spans="2:10" x14ac:dyDescent="0.25">
      <c r="B1106" s="329"/>
      <c r="C1106" s="330"/>
      <c r="D1106" s="331"/>
      <c r="E1106" s="332"/>
      <c r="F1106" s="332"/>
      <c r="G1106" s="332"/>
      <c r="H1106" s="332"/>
      <c r="I1106" s="332"/>
      <c r="J1106" s="332"/>
    </row>
    <row r="1107" spans="2:10" x14ac:dyDescent="0.25">
      <c r="B1107" s="329"/>
      <c r="C1107" s="330"/>
      <c r="D1107" s="331"/>
      <c r="E1107" s="332"/>
      <c r="F1107" s="332"/>
      <c r="G1107" s="332"/>
      <c r="H1107" s="332"/>
      <c r="I1107" s="332"/>
      <c r="J1107" s="332"/>
    </row>
    <row r="1108" spans="2:10" x14ac:dyDescent="0.25">
      <c r="B1108" s="329"/>
      <c r="C1108" s="330"/>
      <c r="D1108" s="331"/>
      <c r="E1108" s="332"/>
      <c r="F1108" s="332"/>
      <c r="G1108" s="332"/>
      <c r="H1108" s="332"/>
      <c r="I1108" s="332"/>
      <c r="J1108" s="332"/>
    </row>
    <row r="1109" spans="2:10" x14ac:dyDescent="0.25">
      <c r="B1109" s="329"/>
      <c r="C1109" s="330"/>
      <c r="D1109" s="331"/>
      <c r="E1109" s="332"/>
      <c r="F1109" s="332"/>
      <c r="G1109" s="332"/>
      <c r="H1109" s="332"/>
      <c r="I1109" s="332"/>
      <c r="J1109" s="332"/>
    </row>
    <row r="1110" spans="2:10" x14ac:dyDescent="0.25">
      <c r="B1110" s="329"/>
      <c r="C1110" s="330"/>
      <c r="D1110" s="331"/>
      <c r="E1110" s="332"/>
      <c r="F1110" s="332"/>
      <c r="G1110" s="332"/>
      <c r="H1110" s="332"/>
      <c r="I1110" s="332"/>
      <c r="J1110" s="332"/>
    </row>
    <row r="1111" spans="2:10" x14ac:dyDescent="0.25">
      <c r="B1111" s="329"/>
      <c r="C1111" s="330"/>
      <c r="D1111" s="331"/>
      <c r="E1111" s="332"/>
      <c r="F1111" s="332"/>
      <c r="G1111" s="332"/>
      <c r="H1111" s="332"/>
      <c r="I1111" s="332"/>
      <c r="J1111" s="332"/>
    </row>
    <row r="1112" spans="2:10" x14ac:dyDescent="0.25">
      <c r="B1112" s="329"/>
      <c r="C1112" s="330"/>
      <c r="D1112" s="331"/>
      <c r="E1112" s="332"/>
      <c r="F1112" s="332"/>
      <c r="G1112" s="332"/>
      <c r="H1112" s="332"/>
      <c r="I1112" s="332"/>
      <c r="J1112" s="332"/>
    </row>
    <row r="1113" spans="2:10" x14ac:dyDescent="0.25">
      <c r="B1113" s="329"/>
      <c r="C1113" s="330"/>
      <c r="D1113" s="331"/>
      <c r="E1113" s="332"/>
      <c r="F1113" s="332"/>
      <c r="G1113" s="332"/>
      <c r="H1113" s="332"/>
      <c r="I1113" s="332"/>
      <c r="J1113" s="332"/>
    </row>
    <row r="1114" spans="2:10" x14ac:dyDescent="0.25">
      <c r="B1114" s="329"/>
      <c r="C1114" s="330"/>
      <c r="D1114" s="331"/>
      <c r="E1114" s="332"/>
      <c r="F1114" s="332"/>
      <c r="G1114" s="332"/>
      <c r="H1114" s="332"/>
      <c r="I1114" s="332"/>
      <c r="J1114" s="332"/>
    </row>
    <row r="1115" spans="2:10" x14ac:dyDescent="0.25">
      <c r="B1115" s="329"/>
      <c r="C1115" s="330"/>
      <c r="D1115" s="331"/>
      <c r="E1115" s="332"/>
      <c r="F1115" s="332"/>
      <c r="G1115" s="332"/>
      <c r="H1115" s="332"/>
      <c r="I1115" s="332"/>
      <c r="J1115" s="332"/>
    </row>
    <row r="1116" spans="2:10" x14ac:dyDescent="0.25">
      <c r="B1116" s="329"/>
      <c r="C1116" s="330"/>
      <c r="D1116" s="331"/>
      <c r="E1116" s="332"/>
      <c r="F1116" s="332"/>
      <c r="G1116" s="332"/>
      <c r="H1116" s="332"/>
      <c r="I1116" s="332"/>
      <c r="J1116" s="332"/>
    </row>
    <row r="1117" spans="2:10" x14ac:dyDescent="0.25">
      <c r="B1117" s="329"/>
      <c r="C1117" s="330"/>
      <c r="D1117" s="331"/>
      <c r="E1117" s="332"/>
      <c r="F1117" s="332"/>
      <c r="G1117" s="332"/>
      <c r="H1117" s="332"/>
      <c r="I1117" s="332"/>
      <c r="J1117" s="332"/>
    </row>
    <row r="1118" spans="2:10" x14ac:dyDescent="0.25">
      <c r="B1118" s="329"/>
      <c r="C1118" s="330"/>
      <c r="D1118" s="331"/>
      <c r="E1118" s="332"/>
      <c r="F1118" s="332"/>
      <c r="G1118" s="332"/>
      <c r="H1118" s="332"/>
      <c r="I1118" s="332"/>
      <c r="J1118" s="332"/>
    </row>
    <row r="1119" spans="2:10" x14ac:dyDescent="0.25">
      <c r="B1119" s="329"/>
      <c r="C1119" s="330"/>
      <c r="D1119" s="331"/>
      <c r="E1119" s="332"/>
      <c r="F1119" s="332"/>
      <c r="G1119" s="332"/>
      <c r="H1119" s="332"/>
      <c r="I1119" s="332"/>
      <c r="J1119" s="332"/>
    </row>
    <row r="1120" spans="2:10" x14ac:dyDescent="0.25">
      <c r="B1120" s="329"/>
      <c r="C1120" s="330"/>
      <c r="D1120" s="331"/>
      <c r="E1120" s="332"/>
      <c r="F1120" s="332"/>
      <c r="G1120" s="332"/>
      <c r="H1120" s="332"/>
      <c r="I1120" s="332"/>
      <c r="J1120" s="332"/>
    </row>
    <row r="1121" spans="2:10" x14ac:dyDescent="0.25">
      <c r="B1121" s="329"/>
      <c r="C1121" s="330"/>
      <c r="D1121" s="331"/>
      <c r="E1121" s="332"/>
      <c r="F1121" s="332"/>
      <c r="G1121" s="332"/>
      <c r="H1121" s="332"/>
      <c r="I1121" s="332"/>
      <c r="J1121" s="332"/>
    </row>
    <row r="1122" spans="2:10" x14ac:dyDescent="0.25">
      <c r="B1122" s="329"/>
      <c r="C1122" s="330"/>
      <c r="D1122" s="331"/>
      <c r="E1122" s="332"/>
      <c r="F1122" s="332"/>
      <c r="G1122" s="332"/>
      <c r="H1122" s="332"/>
      <c r="I1122" s="332"/>
      <c r="J1122" s="332"/>
    </row>
    <row r="1123" spans="2:10" x14ac:dyDescent="0.25">
      <c r="B1123" s="329"/>
      <c r="C1123" s="330"/>
      <c r="D1123" s="331"/>
      <c r="E1123" s="332"/>
      <c r="F1123" s="332"/>
      <c r="G1123" s="332"/>
      <c r="H1123" s="332"/>
      <c r="I1123" s="332"/>
      <c r="J1123" s="332"/>
    </row>
    <row r="1124" spans="2:10" x14ac:dyDescent="0.25">
      <c r="B1124" s="329"/>
      <c r="C1124" s="330"/>
      <c r="D1124" s="331"/>
      <c r="E1124" s="332"/>
      <c r="F1124" s="332"/>
      <c r="G1124" s="332"/>
      <c r="H1124" s="332"/>
      <c r="I1124" s="332"/>
      <c r="J1124" s="332"/>
    </row>
    <row r="1125" spans="2:10" x14ac:dyDescent="0.25">
      <c r="B1125" s="329"/>
      <c r="C1125" s="330"/>
      <c r="D1125" s="331"/>
      <c r="E1125" s="332"/>
      <c r="F1125" s="332"/>
      <c r="G1125" s="332"/>
      <c r="H1125" s="332"/>
      <c r="I1125" s="332"/>
      <c r="J1125" s="332"/>
    </row>
    <row r="1126" spans="2:10" x14ac:dyDescent="0.25">
      <c r="B1126" s="329"/>
      <c r="C1126" s="330"/>
      <c r="D1126" s="331"/>
      <c r="E1126" s="332"/>
      <c r="F1126" s="332"/>
      <c r="G1126" s="332"/>
      <c r="H1126" s="332"/>
      <c r="I1126" s="332"/>
      <c r="J1126" s="332"/>
    </row>
    <row r="1127" spans="2:10" x14ac:dyDescent="0.25">
      <c r="B1127" s="329"/>
      <c r="C1127" s="330"/>
      <c r="D1127" s="331"/>
      <c r="E1127" s="332"/>
      <c r="F1127" s="332"/>
      <c r="G1127" s="332"/>
      <c r="H1127" s="332"/>
      <c r="I1127" s="332"/>
      <c r="J1127" s="332"/>
    </row>
    <row r="1128" spans="2:10" x14ac:dyDescent="0.25">
      <c r="B1128" s="329"/>
      <c r="C1128" s="330"/>
      <c r="D1128" s="331"/>
      <c r="E1128" s="332"/>
      <c r="F1128" s="332"/>
      <c r="G1128" s="332"/>
      <c r="H1128" s="332"/>
      <c r="I1128" s="332"/>
      <c r="J1128" s="332"/>
    </row>
    <row r="1129" spans="2:10" x14ac:dyDescent="0.25">
      <c r="B1129" s="329"/>
      <c r="C1129" s="330"/>
      <c r="D1129" s="331"/>
      <c r="E1129" s="332"/>
      <c r="F1129" s="332"/>
      <c r="G1129" s="332"/>
      <c r="H1129" s="332"/>
      <c r="I1129" s="332"/>
      <c r="J1129" s="332"/>
    </row>
    <row r="1130" spans="2:10" x14ac:dyDescent="0.25">
      <c r="B1130" s="329"/>
      <c r="C1130" s="330"/>
      <c r="D1130" s="331"/>
      <c r="E1130" s="332"/>
      <c r="F1130" s="332"/>
      <c r="G1130" s="332"/>
      <c r="H1130" s="332"/>
      <c r="I1130" s="332"/>
      <c r="J1130" s="332"/>
    </row>
    <row r="1131" spans="2:10" x14ac:dyDescent="0.25">
      <c r="B1131" s="329"/>
      <c r="C1131" s="330"/>
      <c r="D1131" s="331"/>
      <c r="E1131" s="332"/>
      <c r="F1131" s="332"/>
      <c r="G1131" s="332"/>
      <c r="H1131" s="332"/>
      <c r="I1131" s="332"/>
      <c r="J1131" s="332"/>
    </row>
    <row r="1132" spans="2:10" x14ac:dyDescent="0.25">
      <c r="B1132" s="329"/>
      <c r="C1132" s="330"/>
      <c r="D1132" s="331"/>
      <c r="E1132" s="332"/>
      <c r="F1132" s="332"/>
      <c r="G1132" s="332"/>
      <c r="H1132" s="332"/>
      <c r="I1132" s="332"/>
      <c r="J1132" s="332"/>
    </row>
    <row r="1133" spans="2:10" x14ac:dyDescent="0.25">
      <c r="B1133" s="329"/>
      <c r="C1133" s="330"/>
      <c r="D1133" s="331"/>
      <c r="E1133" s="332"/>
      <c r="F1133" s="332"/>
      <c r="G1133" s="332"/>
      <c r="H1133" s="332"/>
      <c r="I1133" s="332"/>
      <c r="J1133" s="332"/>
    </row>
    <row r="1134" spans="2:10" x14ac:dyDescent="0.25">
      <c r="B1134" s="329"/>
      <c r="C1134" s="330"/>
      <c r="D1134" s="331"/>
      <c r="E1134" s="332"/>
      <c r="F1134" s="332"/>
      <c r="G1134" s="332"/>
      <c r="H1134" s="332"/>
      <c r="I1134" s="332"/>
      <c r="J1134" s="332"/>
    </row>
    <row r="1135" spans="2:10" x14ac:dyDescent="0.25">
      <c r="B1135" s="329"/>
      <c r="C1135" s="330"/>
      <c r="D1135" s="331"/>
      <c r="E1135" s="332"/>
      <c r="F1135" s="332"/>
      <c r="G1135" s="332"/>
      <c r="H1135" s="332"/>
      <c r="I1135" s="332"/>
      <c r="J1135" s="332"/>
    </row>
    <row r="1136" spans="2:10" x14ac:dyDescent="0.25">
      <c r="B1136" s="329"/>
      <c r="C1136" s="330"/>
      <c r="D1136" s="331"/>
      <c r="E1136" s="332"/>
      <c r="F1136" s="332"/>
      <c r="G1136" s="332"/>
      <c r="H1136" s="332"/>
      <c r="I1136" s="332"/>
      <c r="J1136" s="332"/>
    </row>
    <row r="1137" spans="2:10" x14ac:dyDescent="0.25">
      <c r="B1137" s="329"/>
      <c r="C1137" s="330"/>
      <c r="D1137" s="331"/>
      <c r="E1137" s="332"/>
      <c r="F1137" s="332"/>
      <c r="G1137" s="332"/>
      <c r="H1137" s="332"/>
      <c r="I1137" s="332"/>
      <c r="J1137" s="332"/>
    </row>
    <row r="1138" spans="2:10" x14ac:dyDescent="0.25">
      <c r="B1138" s="329"/>
      <c r="C1138" s="330"/>
      <c r="D1138" s="331"/>
      <c r="E1138" s="332"/>
      <c r="F1138" s="332"/>
      <c r="G1138" s="332"/>
      <c r="H1138" s="332"/>
      <c r="I1138" s="332"/>
      <c r="J1138" s="332"/>
    </row>
    <row r="1139" spans="2:10" x14ac:dyDescent="0.25">
      <c r="B1139" s="329"/>
      <c r="C1139" s="330"/>
      <c r="D1139" s="331"/>
      <c r="E1139" s="332"/>
      <c r="F1139" s="332"/>
      <c r="G1139" s="332"/>
      <c r="H1139" s="332"/>
      <c r="I1139" s="332"/>
      <c r="J1139" s="332"/>
    </row>
    <row r="1140" spans="2:10" x14ac:dyDescent="0.25">
      <c r="B1140" s="329"/>
      <c r="C1140" s="330"/>
      <c r="D1140" s="331"/>
      <c r="E1140" s="332"/>
      <c r="F1140" s="332"/>
      <c r="G1140" s="332"/>
      <c r="H1140" s="332"/>
      <c r="I1140" s="332"/>
      <c r="J1140" s="332"/>
    </row>
    <row r="1141" spans="2:10" x14ac:dyDescent="0.25">
      <c r="B1141" s="329"/>
      <c r="C1141" s="330"/>
      <c r="D1141" s="331"/>
      <c r="E1141" s="332"/>
      <c r="F1141" s="332"/>
      <c r="G1141" s="332"/>
      <c r="H1141" s="332"/>
      <c r="I1141" s="332"/>
      <c r="J1141" s="332"/>
    </row>
    <row r="1142" spans="2:10" x14ac:dyDescent="0.25">
      <c r="B1142" s="329"/>
      <c r="C1142" s="330"/>
      <c r="D1142" s="331"/>
      <c r="E1142" s="332"/>
      <c r="F1142" s="332"/>
      <c r="G1142" s="332"/>
      <c r="H1142" s="332"/>
      <c r="I1142" s="332"/>
      <c r="J1142" s="332"/>
    </row>
    <row r="1143" spans="2:10" x14ac:dyDescent="0.25">
      <c r="B1143" s="329"/>
      <c r="C1143" s="330"/>
      <c r="D1143" s="331"/>
      <c r="E1143" s="332"/>
      <c r="F1143" s="332"/>
      <c r="G1143" s="332"/>
      <c r="H1143" s="332"/>
      <c r="I1143" s="332"/>
      <c r="J1143" s="332"/>
    </row>
    <row r="1144" spans="2:10" x14ac:dyDescent="0.25">
      <c r="B1144" s="329"/>
      <c r="C1144" s="330"/>
      <c r="D1144" s="331"/>
      <c r="E1144" s="332"/>
      <c r="F1144" s="332"/>
      <c r="G1144" s="332"/>
      <c r="H1144" s="332"/>
      <c r="I1144" s="332"/>
      <c r="J1144" s="332"/>
    </row>
    <row r="1145" spans="2:10" x14ac:dyDescent="0.25">
      <c r="B1145" s="329"/>
      <c r="C1145" s="330"/>
      <c r="D1145" s="331"/>
      <c r="E1145" s="332"/>
      <c r="F1145" s="332"/>
      <c r="G1145" s="332"/>
      <c r="H1145" s="332"/>
      <c r="I1145" s="332"/>
      <c r="J1145" s="332"/>
    </row>
    <row r="1146" spans="2:10" x14ac:dyDescent="0.25">
      <c r="B1146" s="329"/>
      <c r="C1146" s="330"/>
      <c r="D1146" s="331"/>
      <c r="E1146" s="332"/>
      <c r="F1146" s="332"/>
      <c r="G1146" s="332"/>
      <c r="H1146" s="332"/>
      <c r="I1146" s="332"/>
      <c r="J1146" s="332"/>
    </row>
    <row r="1147" spans="2:10" x14ac:dyDescent="0.25">
      <c r="B1147" s="329"/>
      <c r="C1147" s="330"/>
      <c r="D1147" s="331"/>
      <c r="E1147" s="332"/>
      <c r="F1147" s="332"/>
      <c r="G1147" s="332"/>
      <c r="H1147" s="332"/>
      <c r="I1147" s="332"/>
      <c r="J1147" s="332"/>
    </row>
    <row r="1148" spans="2:10" x14ac:dyDescent="0.25">
      <c r="B1148" s="329"/>
      <c r="C1148" s="330"/>
      <c r="D1148" s="331"/>
      <c r="E1148" s="332"/>
      <c r="F1148" s="332"/>
      <c r="G1148" s="332"/>
      <c r="H1148" s="332"/>
      <c r="I1148" s="332"/>
      <c r="J1148" s="332"/>
    </row>
    <row r="1149" spans="2:10" x14ac:dyDescent="0.25">
      <c r="B1149" s="329"/>
      <c r="C1149" s="330"/>
      <c r="D1149" s="331"/>
      <c r="E1149" s="332"/>
      <c r="F1149" s="332"/>
      <c r="G1149" s="332"/>
      <c r="H1149" s="332"/>
      <c r="I1149" s="332"/>
      <c r="J1149" s="332"/>
    </row>
    <row r="1150" spans="2:10" x14ac:dyDescent="0.25">
      <c r="B1150" s="329"/>
      <c r="C1150" s="330"/>
      <c r="D1150" s="331"/>
      <c r="E1150" s="332"/>
      <c r="F1150" s="332"/>
      <c r="G1150" s="332"/>
      <c r="H1150" s="332"/>
      <c r="I1150" s="332"/>
      <c r="J1150" s="332"/>
    </row>
    <row r="1151" spans="2:10" x14ac:dyDescent="0.25">
      <c r="B1151" s="329"/>
      <c r="C1151" s="330"/>
      <c r="D1151" s="331"/>
      <c r="E1151" s="332"/>
      <c r="F1151" s="332"/>
      <c r="G1151" s="332"/>
      <c r="H1151" s="332"/>
      <c r="I1151" s="332"/>
      <c r="J1151" s="332"/>
    </row>
    <row r="1152" spans="2:10" x14ac:dyDescent="0.25">
      <c r="B1152" s="329"/>
      <c r="C1152" s="330"/>
      <c r="D1152" s="331"/>
      <c r="E1152" s="332"/>
      <c r="F1152" s="332"/>
      <c r="G1152" s="332"/>
      <c r="H1152" s="332"/>
      <c r="I1152" s="332"/>
      <c r="J1152" s="332"/>
    </row>
    <row r="1153" spans="2:10" x14ac:dyDescent="0.25">
      <c r="B1153" s="329"/>
      <c r="C1153" s="330"/>
      <c r="D1153" s="331"/>
      <c r="E1153" s="332"/>
      <c r="F1153" s="332"/>
      <c r="G1153" s="332"/>
      <c r="H1153" s="332"/>
      <c r="I1153" s="332"/>
      <c r="J1153" s="332"/>
    </row>
    <row r="1154" spans="2:10" x14ac:dyDescent="0.25">
      <c r="B1154" s="329"/>
      <c r="C1154" s="330"/>
      <c r="D1154" s="331"/>
      <c r="E1154" s="332"/>
      <c r="F1154" s="332"/>
      <c r="G1154" s="332"/>
      <c r="H1154" s="332"/>
      <c r="I1154" s="332"/>
      <c r="J1154" s="332"/>
    </row>
    <row r="1155" spans="2:10" x14ac:dyDescent="0.25">
      <c r="B1155" s="329"/>
      <c r="C1155" s="330"/>
      <c r="D1155" s="331"/>
      <c r="E1155" s="332"/>
      <c r="F1155" s="332"/>
      <c r="G1155" s="332"/>
      <c r="H1155" s="332"/>
      <c r="I1155" s="332"/>
      <c r="J1155" s="332"/>
    </row>
    <row r="1156" spans="2:10" x14ac:dyDescent="0.25">
      <c r="B1156" s="329"/>
      <c r="C1156" s="330"/>
      <c r="D1156" s="331"/>
      <c r="E1156" s="332"/>
      <c r="F1156" s="332"/>
      <c r="G1156" s="332"/>
      <c r="H1156" s="332"/>
      <c r="I1156" s="332"/>
      <c r="J1156" s="332"/>
    </row>
    <row r="1157" spans="2:10" x14ac:dyDescent="0.25">
      <c r="B1157" s="329"/>
      <c r="C1157" s="330"/>
      <c r="D1157" s="331"/>
      <c r="E1157" s="332"/>
      <c r="F1157" s="332"/>
      <c r="G1157" s="332"/>
      <c r="H1157" s="332"/>
      <c r="I1157" s="332"/>
      <c r="J1157" s="332"/>
    </row>
    <row r="1158" spans="2:10" x14ac:dyDescent="0.25">
      <c r="B1158" s="329"/>
      <c r="C1158" s="330"/>
      <c r="D1158" s="331"/>
      <c r="E1158" s="332"/>
      <c r="F1158" s="332"/>
      <c r="G1158" s="332"/>
      <c r="H1158" s="332"/>
      <c r="I1158" s="332"/>
      <c r="J1158" s="332"/>
    </row>
    <row r="1159" spans="2:10" x14ac:dyDescent="0.25">
      <c r="B1159" s="329"/>
      <c r="C1159" s="330"/>
      <c r="D1159" s="331"/>
      <c r="E1159" s="332"/>
      <c r="F1159" s="332"/>
      <c r="G1159" s="332"/>
      <c r="H1159" s="332"/>
      <c r="I1159" s="332"/>
      <c r="J1159" s="332"/>
    </row>
    <row r="1160" spans="2:10" x14ac:dyDescent="0.25">
      <c r="B1160" s="329"/>
      <c r="C1160" s="330"/>
      <c r="D1160" s="331"/>
      <c r="E1160" s="332"/>
      <c r="F1160" s="332"/>
      <c r="G1160" s="332"/>
      <c r="H1160" s="332"/>
      <c r="I1160" s="332"/>
      <c r="J1160" s="332"/>
    </row>
    <row r="1161" spans="2:10" x14ac:dyDescent="0.25">
      <c r="B1161" s="329"/>
      <c r="C1161" s="330"/>
      <c r="D1161" s="331"/>
      <c r="E1161" s="332"/>
      <c r="F1161" s="332"/>
      <c r="G1161" s="332"/>
      <c r="H1161" s="332"/>
      <c r="I1161" s="332"/>
      <c r="J1161" s="332"/>
    </row>
    <row r="1162" spans="2:10" x14ac:dyDescent="0.25">
      <c r="B1162" s="329"/>
      <c r="C1162" s="330"/>
      <c r="D1162" s="331"/>
      <c r="E1162" s="332"/>
      <c r="F1162" s="332"/>
      <c r="G1162" s="332"/>
      <c r="H1162" s="332"/>
      <c r="I1162" s="332"/>
      <c r="J1162" s="332"/>
    </row>
    <row r="1163" spans="2:10" x14ac:dyDescent="0.25">
      <c r="B1163" s="329"/>
      <c r="C1163" s="330"/>
      <c r="D1163" s="331"/>
      <c r="E1163" s="332"/>
      <c r="F1163" s="332"/>
      <c r="G1163" s="332"/>
      <c r="H1163" s="332"/>
      <c r="I1163" s="332"/>
      <c r="J1163" s="332"/>
    </row>
    <row r="1164" spans="2:10" x14ac:dyDescent="0.25">
      <c r="B1164" s="329"/>
      <c r="C1164" s="330"/>
      <c r="D1164" s="331"/>
      <c r="E1164" s="332"/>
      <c r="F1164" s="332"/>
      <c r="G1164" s="332"/>
      <c r="H1164" s="332"/>
      <c r="I1164" s="332"/>
      <c r="J1164" s="332"/>
    </row>
    <row r="1165" spans="2:10" x14ac:dyDescent="0.25">
      <c r="B1165" s="329"/>
      <c r="C1165" s="330"/>
      <c r="D1165" s="331"/>
      <c r="E1165" s="332"/>
      <c r="F1165" s="332"/>
      <c r="G1165" s="332"/>
      <c r="H1165" s="332"/>
      <c r="I1165" s="332"/>
      <c r="J1165" s="332"/>
    </row>
    <row r="1166" spans="2:10" x14ac:dyDescent="0.25">
      <c r="B1166" s="329"/>
      <c r="C1166" s="330"/>
      <c r="D1166" s="331"/>
      <c r="E1166" s="332"/>
      <c r="F1166" s="332"/>
      <c r="G1166" s="332"/>
      <c r="H1166" s="332"/>
      <c r="I1166" s="332"/>
      <c r="J1166" s="332"/>
    </row>
    <row r="1167" spans="2:10" x14ac:dyDescent="0.25">
      <c r="B1167" s="329"/>
      <c r="C1167" s="330"/>
      <c r="D1167" s="331"/>
      <c r="E1167" s="332"/>
      <c r="F1167" s="332"/>
      <c r="G1167" s="332"/>
      <c r="H1167" s="332"/>
      <c r="I1167" s="332"/>
      <c r="J1167" s="332"/>
    </row>
    <row r="1168" spans="2:10" x14ac:dyDescent="0.25">
      <c r="B1168" s="329"/>
      <c r="C1168" s="330"/>
      <c r="D1168" s="331"/>
      <c r="E1168" s="332"/>
      <c r="F1168" s="332"/>
      <c r="G1168" s="332"/>
      <c r="H1168" s="332"/>
      <c r="I1168" s="332"/>
      <c r="J1168" s="332"/>
    </row>
    <row r="1169" spans="2:10" x14ac:dyDescent="0.25">
      <c r="B1169" s="329"/>
      <c r="C1169" s="330"/>
      <c r="D1169" s="331"/>
      <c r="E1169" s="332"/>
      <c r="F1169" s="332"/>
      <c r="G1169" s="332"/>
      <c r="H1169" s="332"/>
      <c r="I1169" s="332"/>
      <c r="J1169" s="332"/>
    </row>
    <row r="1170" spans="2:10" x14ac:dyDescent="0.25">
      <c r="B1170" s="329"/>
      <c r="C1170" s="330"/>
      <c r="D1170" s="331"/>
      <c r="E1170" s="332"/>
      <c r="F1170" s="332"/>
      <c r="G1170" s="332"/>
      <c r="H1170" s="332"/>
      <c r="I1170" s="332"/>
      <c r="J1170" s="332"/>
    </row>
    <row r="1171" spans="2:10" x14ac:dyDescent="0.25">
      <c r="B1171" s="329"/>
      <c r="C1171" s="330"/>
      <c r="D1171" s="331"/>
      <c r="E1171" s="332"/>
      <c r="F1171" s="332"/>
      <c r="G1171" s="332"/>
      <c r="H1171" s="332"/>
      <c r="I1171" s="332"/>
      <c r="J1171" s="332"/>
    </row>
    <row r="1172" spans="2:10" x14ac:dyDescent="0.25">
      <c r="B1172" s="329"/>
      <c r="C1172" s="330"/>
      <c r="D1172" s="331"/>
      <c r="E1172" s="332"/>
      <c r="F1172" s="332"/>
      <c r="G1172" s="332"/>
      <c r="H1172" s="332"/>
      <c r="I1172" s="332"/>
      <c r="J1172" s="332"/>
    </row>
    <row r="1173" spans="2:10" x14ac:dyDescent="0.25">
      <c r="B1173" s="329"/>
      <c r="C1173" s="330"/>
      <c r="D1173" s="331"/>
      <c r="E1173" s="332"/>
      <c r="F1173" s="332"/>
      <c r="G1173" s="332"/>
      <c r="H1173" s="332"/>
      <c r="I1173" s="332"/>
      <c r="J1173" s="332"/>
    </row>
    <row r="1174" spans="2:10" x14ac:dyDescent="0.25">
      <c r="B1174" s="329"/>
      <c r="C1174" s="330"/>
      <c r="D1174" s="331"/>
      <c r="E1174" s="332"/>
      <c r="F1174" s="332"/>
      <c r="G1174" s="332"/>
      <c r="H1174" s="332"/>
      <c r="I1174" s="332"/>
      <c r="J1174" s="332"/>
    </row>
    <row r="1175" spans="2:10" x14ac:dyDescent="0.25">
      <c r="B1175" s="329"/>
      <c r="C1175" s="330"/>
      <c r="D1175" s="331"/>
      <c r="E1175" s="332"/>
      <c r="F1175" s="332"/>
      <c r="G1175" s="332"/>
      <c r="H1175" s="332"/>
      <c r="I1175" s="332"/>
      <c r="J1175" s="332"/>
    </row>
    <row r="1176" spans="2:10" x14ac:dyDescent="0.25">
      <c r="B1176" s="329"/>
      <c r="C1176" s="330"/>
      <c r="D1176" s="331"/>
      <c r="E1176" s="332"/>
      <c r="F1176" s="332"/>
      <c r="G1176" s="332"/>
      <c r="H1176" s="332"/>
      <c r="I1176" s="332"/>
      <c r="J1176" s="332"/>
    </row>
    <row r="1177" spans="2:10" x14ac:dyDescent="0.25">
      <c r="B1177" s="329"/>
      <c r="C1177" s="330"/>
      <c r="D1177" s="331"/>
      <c r="E1177" s="332"/>
      <c r="F1177" s="332"/>
      <c r="G1177" s="332"/>
      <c r="H1177" s="332"/>
      <c r="I1177" s="332"/>
      <c r="J1177" s="332"/>
    </row>
    <row r="1178" spans="2:10" x14ac:dyDescent="0.25">
      <c r="B1178" s="329"/>
      <c r="C1178" s="330"/>
      <c r="D1178" s="331"/>
      <c r="E1178" s="332"/>
      <c r="F1178" s="332"/>
      <c r="G1178" s="332"/>
      <c r="H1178" s="332"/>
      <c r="I1178" s="332"/>
      <c r="J1178" s="332"/>
    </row>
    <row r="1179" spans="2:10" x14ac:dyDescent="0.25">
      <c r="B1179" s="329"/>
      <c r="C1179" s="330"/>
      <c r="D1179" s="331"/>
      <c r="E1179" s="332"/>
      <c r="F1179" s="332"/>
      <c r="G1179" s="332"/>
      <c r="H1179" s="332"/>
      <c r="I1179" s="332"/>
      <c r="J1179" s="332"/>
    </row>
    <row r="1180" spans="2:10" x14ac:dyDescent="0.25">
      <c r="B1180" s="329"/>
      <c r="C1180" s="330"/>
      <c r="D1180" s="331"/>
      <c r="E1180" s="332"/>
      <c r="F1180" s="332"/>
      <c r="G1180" s="332"/>
      <c r="H1180" s="332"/>
      <c r="I1180" s="332"/>
      <c r="J1180" s="332"/>
    </row>
    <row r="1181" spans="2:10" x14ac:dyDescent="0.25">
      <c r="B1181" s="329"/>
      <c r="C1181" s="330"/>
      <c r="D1181" s="331"/>
      <c r="E1181" s="332"/>
      <c r="F1181" s="332"/>
      <c r="G1181" s="332"/>
      <c r="H1181" s="332"/>
      <c r="I1181" s="332"/>
      <c r="J1181" s="332"/>
    </row>
    <row r="1182" spans="2:10" x14ac:dyDescent="0.25">
      <c r="B1182" s="329"/>
      <c r="C1182" s="330"/>
      <c r="D1182" s="331"/>
      <c r="E1182" s="332"/>
      <c r="F1182" s="332"/>
      <c r="G1182" s="332"/>
      <c r="H1182" s="332"/>
      <c r="I1182" s="332"/>
      <c r="J1182" s="332"/>
    </row>
    <row r="1183" spans="2:10" x14ac:dyDescent="0.25">
      <c r="B1183" s="329"/>
      <c r="C1183" s="330"/>
      <c r="D1183" s="331"/>
      <c r="E1183" s="332"/>
      <c r="F1183" s="332"/>
      <c r="G1183" s="332"/>
      <c r="H1183" s="332"/>
      <c r="I1183" s="332"/>
      <c r="J1183" s="332"/>
    </row>
    <row r="1184" spans="2:10" x14ac:dyDescent="0.25">
      <c r="B1184" s="329"/>
      <c r="C1184" s="330"/>
      <c r="D1184" s="331"/>
      <c r="E1184" s="332"/>
      <c r="F1184" s="332"/>
      <c r="G1184" s="332"/>
      <c r="H1184" s="332"/>
      <c r="I1184" s="332"/>
      <c r="J1184" s="332"/>
    </row>
    <row r="1185" spans="2:10" x14ac:dyDescent="0.25">
      <c r="B1185" s="329"/>
      <c r="C1185" s="330"/>
      <c r="D1185" s="331"/>
      <c r="E1185" s="332"/>
      <c r="F1185" s="332"/>
      <c r="G1185" s="332"/>
      <c r="H1185" s="332"/>
      <c r="I1185" s="332"/>
      <c r="J1185" s="332"/>
    </row>
    <row r="1186" spans="2:10" x14ac:dyDescent="0.25">
      <c r="B1186" s="329"/>
      <c r="C1186" s="330"/>
      <c r="D1186" s="331"/>
      <c r="E1186" s="332"/>
      <c r="F1186" s="332"/>
      <c r="G1186" s="332"/>
      <c r="H1186" s="332"/>
      <c r="I1186" s="332"/>
      <c r="J1186" s="332"/>
    </row>
    <row r="1187" spans="2:10" x14ac:dyDescent="0.25">
      <c r="B1187" s="329"/>
      <c r="C1187" s="330"/>
      <c r="D1187" s="331"/>
      <c r="E1187" s="332"/>
      <c r="F1187" s="332"/>
      <c r="G1187" s="332"/>
      <c r="H1187" s="332"/>
      <c r="I1187" s="332"/>
      <c r="J1187" s="332"/>
    </row>
    <row r="1188" spans="2:10" x14ac:dyDescent="0.25">
      <c r="B1188" s="329"/>
      <c r="C1188" s="330"/>
      <c r="D1188" s="331"/>
      <c r="E1188" s="332"/>
      <c r="F1188" s="332"/>
      <c r="G1188" s="332"/>
      <c r="H1188" s="332"/>
      <c r="I1188" s="332"/>
      <c r="J1188" s="332"/>
    </row>
    <row r="1189" spans="2:10" x14ac:dyDescent="0.25">
      <c r="B1189" s="329"/>
      <c r="C1189" s="330"/>
      <c r="D1189" s="331"/>
      <c r="E1189" s="332"/>
      <c r="F1189" s="332"/>
      <c r="G1189" s="332"/>
      <c r="H1189" s="332"/>
      <c r="I1189" s="332"/>
      <c r="J1189" s="332"/>
    </row>
    <row r="1190" spans="2:10" x14ac:dyDescent="0.25">
      <c r="B1190" s="329"/>
      <c r="C1190" s="330"/>
      <c r="D1190" s="331"/>
      <c r="E1190" s="332"/>
      <c r="F1190" s="332"/>
      <c r="G1190" s="332"/>
      <c r="H1190" s="332"/>
      <c r="I1190" s="332"/>
      <c r="J1190" s="332"/>
    </row>
    <row r="1191" spans="2:10" x14ac:dyDescent="0.25">
      <c r="B1191" s="329"/>
      <c r="C1191" s="330"/>
      <c r="D1191" s="331"/>
      <c r="E1191" s="332"/>
      <c r="F1191" s="332"/>
      <c r="G1191" s="332"/>
      <c r="H1191" s="332"/>
      <c r="I1191" s="332"/>
      <c r="J1191" s="332"/>
    </row>
    <row r="1192" spans="2:10" x14ac:dyDescent="0.25">
      <c r="B1192" s="329"/>
      <c r="C1192" s="330"/>
      <c r="D1192" s="331"/>
      <c r="E1192" s="332"/>
      <c r="F1192" s="332"/>
      <c r="G1192" s="332"/>
      <c r="H1192" s="332"/>
      <c r="I1192" s="332"/>
      <c r="J1192" s="332"/>
    </row>
    <row r="1193" spans="2:10" x14ac:dyDescent="0.25">
      <c r="B1193" s="329"/>
      <c r="C1193" s="330"/>
      <c r="D1193" s="331"/>
      <c r="E1193" s="332"/>
      <c r="F1193" s="332"/>
      <c r="G1193" s="332"/>
      <c r="H1193" s="332"/>
      <c r="I1193" s="332"/>
      <c r="J1193" s="332"/>
    </row>
    <row r="1194" spans="2:10" x14ac:dyDescent="0.25">
      <c r="B1194" s="329"/>
      <c r="C1194" s="330"/>
      <c r="D1194" s="331"/>
      <c r="E1194" s="332"/>
      <c r="F1194" s="332"/>
      <c r="G1194" s="332"/>
      <c r="H1194" s="332"/>
      <c r="I1194" s="332"/>
      <c r="J1194" s="332"/>
    </row>
    <row r="1195" spans="2:10" x14ac:dyDescent="0.25">
      <c r="B1195" s="329"/>
      <c r="C1195" s="330"/>
      <c r="D1195" s="331"/>
      <c r="E1195" s="332"/>
      <c r="F1195" s="332"/>
      <c r="G1195" s="332"/>
      <c r="H1195" s="332"/>
      <c r="I1195" s="332"/>
      <c r="J1195" s="332"/>
    </row>
    <row r="1196" spans="2:10" x14ac:dyDescent="0.25">
      <c r="B1196" s="329"/>
      <c r="C1196" s="330"/>
      <c r="D1196" s="331"/>
      <c r="E1196" s="332"/>
      <c r="F1196" s="332"/>
      <c r="G1196" s="332"/>
      <c r="H1196" s="332"/>
      <c r="I1196" s="332"/>
      <c r="J1196" s="332"/>
    </row>
    <row r="1197" spans="2:10" x14ac:dyDescent="0.25">
      <c r="B1197" s="329"/>
      <c r="C1197" s="330"/>
      <c r="D1197" s="331"/>
      <c r="E1197" s="332"/>
      <c r="F1197" s="332"/>
      <c r="G1197" s="332"/>
      <c r="H1197" s="332"/>
      <c r="I1197" s="332"/>
      <c r="J1197" s="332"/>
    </row>
    <row r="1198" spans="2:10" x14ac:dyDescent="0.25">
      <c r="B1198" s="329"/>
      <c r="C1198" s="330"/>
      <c r="D1198" s="331"/>
      <c r="E1198" s="332"/>
      <c r="F1198" s="332"/>
      <c r="G1198" s="332"/>
      <c r="H1198" s="332"/>
      <c r="I1198" s="332"/>
      <c r="J1198" s="332"/>
    </row>
    <row r="1199" spans="2:10" x14ac:dyDescent="0.25">
      <c r="B1199" s="329"/>
      <c r="C1199" s="330"/>
      <c r="D1199" s="331"/>
      <c r="E1199" s="332"/>
      <c r="F1199" s="332"/>
      <c r="G1199" s="332"/>
      <c r="H1199" s="332"/>
      <c r="I1199" s="332"/>
      <c r="J1199" s="332"/>
    </row>
    <row r="1200" spans="2:10" x14ac:dyDescent="0.25">
      <c r="B1200" s="329"/>
      <c r="C1200" s="330"/>
      <c r="D1200" s="331"/>
      <c r="E1200" s="332"/>
      <c r="F1200" s="332"/>
      <c r="G1200" s="332"/>
      <c r="H1200" s="332"/>
      <c r="I1200" s="332"/>
      <c r="J1200" s="332"/>
    </row>
    <row r="1201" spans="2:10" x14ac:dyDescent="0.25">
      <c r="B1201" s="329"/>
      <c r="C1201" s="330"/>
      <c r="D1201" s="331"/>
      <c r="E1201" s="332"/>
      <c r="F1201" s="332"/>
      <c r="G1201" s="332"/>
      <c r="H1201" s="332"/>
      <c r="I1201" s="332"/>
      <c r="J1201" s="332"/>
    </row>
    <row r="1202" spans="2:10" x14ac:dyDescent="0.25">
      <c r="B1202" s="329"/>
      <c r="C1202" s="330"/>
      <c r="D1202" s="331"/>
      <c r="E1202" s="332"/>
      <c r="F1202" s="332"/>
      <c r="G1202" s="332"/>
      <c r="H1202" s="332"/>
      <c r="I1202" s="332"/>
      <c r="J1202" s="332"/>
    </row>
    <row r="1203" spans="2:10" x14ac:dyDescent="0.25">
      <c r="B1203" s="329"/>
      <c r="C1203" s="330"/>
      <c r="D1203" s="331"/>
      <c r="E1203" s="332"/>
      <c r="F1203" s="332"/>
      <c r="G1203" s="332"/>
      <c r="H1203" s="332"/>
      <c r="I1203" s="332"/>
      <c r="J1203" s="332"/>
    </row>
    <row r="1204" spans="2:10" x14ac:dyDescent="0.25">
      <c r="B1204" s="329"/>
      <c r="C1204" s="330"/>
      <c r="D1204" s="331"/>
      <c r="E1204" s="332"/>
      <c r="F1204" s="332"/>
      <c r="G1204" s="332"/>
      <c r="H1204" s="332"/>
      <c r="I1204" s="332"/>
      <c r="J1204" s="332"/>
    </row>
    <row r="1205" spans="2:10" x14ac:dyDescent="0.25">
      <c r="B1205" s="329"/>
      <c r="C1205" s="330"/>
      <c r="D1205" s="331"/>
      <c r="E1205" s="332"/>
      <c r="F1205" s="332"/>
      <c r="G1205" s="332"/>
      <c r="H1205" s="332"/>
      <c r="I1205" s="332"/>
      <c r="J1205" s="332"/>
    </row>
    <row r="1206" spans="2:10" x14ac:dyDescent="0.25">
      <c r="B1206" s="329"/>
      <c r="C1206" s="330"/>
      <c r="D1206" s="331"/>
      <c r="E1206" s="332"/>
      <c r="F1206" s="332"/>
      <c r="G1206" s="332"/>
      <c r="H1206" s="332"/>
      <c r="I1206" s="332"/>
      <c r="J1206" s="332"/>
    </row>
    <row r="1207" spans="2:10" x14ac:dyDescent="0.25">
      <c r="B1207" s="329"/>
      <c r="C1207" s="330"/>
      <c r="D1207" s="331"/>
      <c r="E1207" s="332"/>
      <c r="F1207" s="332"/>
      <c r="G1207" s="332"/>
      <c r="H1207" s="332"/>
      <c r="I1207" s="332"/>
      <c r="J1207" s="332"/>
    </row>
    <row r="1208" spans="2:10" x14ac:dyDescent="0.25">
      <c r="B1208" s="329"/>
      <c r="C1208" s="330"/>
      <c r="D1208" s="331"/>
      <c r="E1208" s="332"/>
      <c r="F1208" s="332"/>
      <c r="G1208" s="332"/>
      <c r="H1208" s="332"/>
      <c r="I1208" s="332"/>
      <c r="J1208" s="332"/>
    </row>
    <row r="1209" spans="2:10" x14ac:dyDescent="0.25">
      <c r="B1209" s="329"/>
      <c r="C1209" s="330"/>
      <c r="D1209" s="331"/>
      <c r="E1209" s="332"/>
      <c r="F1209" s="332"/>
      <c r="G1209" s="332"/>
      <c r="H1209" s="332"/>
      <c r="I1209" s="332"/>
      <c r="J1209" s="332"/>
    </row>
    <row r="1210" spans="2:10" x14ac:dyDescent="0.25">
      <c r="B1210" s="329"/>
      <c r="C1210" s="330"/>
      <c r="D1210" s="331"/>
      <c r="E1210" s="332"/>
      <c r="F1210" s="332"/>
      <c r="G1210" s="332"/>
      <c r="H1210" s="332"/>
      <c r="I1210" s="332"/>
      <c r="J1210" s="332"/>
    </row>
    <row r="1211" spans="2:10" x14ac:dyDescent="0.25">
      <c r="B1211" s="329"/>
      <c r="C1211" s="330"/>
      <c r="D1211" s="331"/>
      <c r="E1211" s="332"/>
      <c r="F1211" s="332"/>
      <c r="G1211" s="332"/>
      <c r="H1211" s="332"/>
      <c r="I1211" s="332"/>
      <c r="J1211" s="332"/>
    </row>
    <row r="1212" spans="2:10" x14ac:dyDescent="0.25">
      <c r="B1212" s="329"/>
      <c r="C1212" s="330"/>
      <c r="D1212" s="331"/>
      <c r="E1212" s="332"/>
      <c r="F1212" s="332"/>
      <c r="G1212" s="332"/>
      <c r="H1212" s="332"/>
      <c r="I1212" s="332"/>
      <c r="J1212" s="332"/>
    </row>
    <row r="1213" spans="2:10" x14ac:dyDescent="0.25">
      <c r="B1213" s="329"/>
      <c r="C1213" s="330"/>
      <c r="D1213" s="331"/>
      <c r="E1213" s="332"/>
      <c r="F1213" s="332"/>
      <c r="G1213" s="332"/>
      <c r="H1213" s="332"/>
      <c r="I1213" s="332"/>
      <c r="J1213" s="332"/>
    </row>
    <row r="1214" spans="2:10" x14ac:dyDescent="0.25">
      <c r="B1214" s="329"/>
      <c r="C1214" s="330"/>
      <c r="D1214" s="331"/>
      <c r="E1214" s="332"/>
      <c r="F1214" s="332"/>
      <c r="G1214" s="332"/>
      <c r="H1214" s="332"/>
      <c r="I1214" s="332"/>
      <c r="J1214" s="332"/>
    </row>
    <row r="1215" spans="2:10" x14ac:dyDescent="0.25">
      <c r="B1215" s="329"/>
      <c r="C1215" s="330"/>
      <c r="D1215" s="331"/>
      <c r="E1215" s="332"/>
      <c r="F1215" s="332"/>
      <c r="G1215" s="332"/>
      <c r="H1215" s="332"/>
      <c r="I1215" s="332"/>
      <c r="J1215" s="332"/>
    </row>
    <row r="1216" spans="2:10" x14ac:dyDescent="0.25">
      <c r="B1216" s="329"/>
      <c r="C1216" s="330"/>
      <c r="D1216" s="331"/>
      <c r="E1216" s="332"/>
      <c r="F1216" s="332"/>
      <c r="G1216" s="332"/>
      <c r="H1216" s="332"/>
      <c r="I1216" s="332"/>
      <c r="J1216" s="332"/>
    </row>
    <row r="1217" spans="2:10" x14ac:dyDescent="0.25">
      <c r="B1217" s="329"/>
      <c r="C1217" s="330"/>
      <c r="D1217" s="331"/>
      <c r="E1217" s="332"/>
      <c r="F1217" s="332"/>
      <c r="G1217" s="332"/>
      <c r="H1217" s="332"/>
      <c r="I1217" s="332"/>
      <c r="J1217" s="332"/>
    </row>
    <row r="1218" spans="2:10" x14ac:dyDescent="0.25">
      <c r="B1218" s="329"/>
      <c r="C1218" s="330"/>
      <c r="D1218" s="331"/>
      <c r="E1218" s="332"/>
      <c r="F1218" s="332"/>
      <c r="G1218" s="332"/>
      <c r="H1218" s="332"/>
      <c r="I1218" s="332"/>
      <c r="J1218" s="332"/>
    </row>
    <row r="1219" spans="2:10" x14ac:dyDescent="0.25">
      <c r="B1219" s="329"/>
      <c r="C1219" s="330"/>
      <c r="D1219" s="331"/>
      <c r="E1219" s="332"/>
      <c r="F1219" s="332"/>
      <c r="G1219" s="332"/>
      <c r="H1219" s="332"/>
      <c r="I1219" s="332"/>
      <c r="J1219" s="332"/>
    </row>
    <row r="1220" spans="2:10" x14ac:dyDescent="0.25">
      <c r="B1220" s="329"/>
      <c r="C1220" s="330"/>
      <c r="D1220" s="331"/>
      <c r="E1220" s="332"/>
      <c r="F1220" s="332"/>
      <c r="G1220" s="332"/>
      <c r="H1220" s="332"/>
      <c r="I1220" s="332"/>
      <c r="J1220" s="332"/>
    </row>
    <row r="1221" spans="2:10" x14ac:dyDescent="0.25">
      <c r="B1221" s="329"/>
      <c r="C1221" s="330"/>
      <c r="D1221" s="331"/>
      <c r="E1221" s="332"/>
      <c r="F1221" s="332"/>
      <c r="G1221" s="332"/>
      <c r="H1221" s="332"/>
      <c r="I1221" s="332"/>
      <c r="J1221" s="332"/>
    </row>
    <row r="1222" spans="2:10" x14ac:dyDescent="0.25">
      <c r="B1222" s="329"/>
      <c r="C1222" s="330"/>
      <c r="D1222" s="331"/>
      <c r="E1222" s="332"/>
      <c r="F1222" s="332"/>
      <c r="G1222" s="332"/>
      <c r="H1222" s="332"/>
      <c r="I1222" s="332"/>
      <c r="J1222" s="332"/>
    </row>
    <row r="1223" spans="2:10" x14ac:dyDescent="0.25">
      <c r="B1223" s="329"/>
      <c r="C1223" s="330"/>
      <c r="D1223" s="331"/>
      <c r="E1223" s="332"/>
      <c r="F1223" s="332"/>
      <c r="G1223" s="332"/>
      <c r="H1223" s="332"/>
      <c r="I1223" s="332"/>
      <c r="J1223" s="332"/>
    </row>
    <row r="1224" spans="2:10" x14ac:dyDescent="0.25">
      <c r="B1224" s="329"/>
      <c r="C1224" s="330"/>
      <c r="D1224" s="331"/>
      <c r="E1224" s="332"/>
      <c r="F1224" s="332"/>
      <c r="G1224" s="332"/>
      <c r="H1224" s="332"/>
      <c r="I1224" s="332"/>
      <c r="J1224" s="332"/>
    </row>
    <row r="1225" spans="2:10" x14ac:dyDescent="0.25">
      <c r="B1225" s="329"/>
      <c r="C1225" s="330"/>
      <c r="D1225" s="331"/>
      <c r="E1225" s="332"/>
      <c r="F1225" s="332"/>
      <c r="G1225" s="332"/>
      <c r="H1225" s="332"/>
      <c r="I1225" s="332"/>
      <c r="J1225" s="332"/>
    </row>
    <row r="1226" spans="2:10" x14ac:dyDescent="0.25">
      <c r="B1226" s="329"/>
      <c r="C1226" s="330"/>
      <c r="D1226" s="331"/>
      <c r="E1226" s="332"/>
      <c r="F1226" s="332"/>
      <c r="G1226" s="332"/>
      <c r="H1226" s="332"/>
      <c r="I1226" s="332"/>
      <c r="J1226" s="332"/>
    </row>
    <row r="1227" spans="2:10" x14ac:dyDescent="0.25">
      <c r="B1227" s="329"/>
      <c r="C1227" s="330"/>
      <c r="D1227" s="331"/>
      <c r="E1227" s="332"/>
      <c r="F1227" s="332"/>
      <c r="G1227" s="332"/>
      <c r="H1227" s="332"/>
      <c r="I1227" s="332"/>
      <c r="J1227" s="332"/>
    </row>
    <row r="1228" spans="2:10" x14ac:dyDescent="0.25">
      <c r="B1228" s="329"/>
      <c r="C1228" s="330"/>
      <c r="D1228" s="331"/>
      <c r="E1228" s="332"/>
      <c r="F1228" s="332"/>
      <c r="G1228" s="332"/>
      <c r="H1228" s="332"/>
      <c r="I1228" s="332"/>
      <c r="J1228" s="332"/>
    </row>
    <row r="1229" spans="2:10" x14ac:dyDescent="0.25">
      <c r="B1229" s="329"/>
      <c r="C1229" s="330"/>
      <c r="D1229" s="331"/>
      <c r="E1229" s="332"/>
      <c r="F1229" s="332"/>
      <c r="G1229" s="332"/>
      <c r="H1229" s="332"/>
      <c r="I1229" s="332"/>
      <c r="J1229" s="332"/>
    </row>
    <row r="1230" spans="2:10" x14ac:dyDescent="0.25">
      <c r="B1230" s="329"/>
      <c r="C1230" s="330"/>
      <c r="D1230" s="331"/>
      <c r="E1230" s="332"/>
      <c r="F1230" s="332"/>
      <c r="G1230" s="332"/>
      <c r="H1230" s="332"/>
      <c r="I1230" s="332"/>
      <c r="J1230" s="332"/>
    </row>
    <row r="1231" spans="2:10" x14ac:dyDescent="0.25">
      <c r="B1231" s="329"/>
      <c r="C1231" s="330"/>
      <c r="D1231" s="331"/>
      <c r="E1231" s="332"/>
      <c r="F1231" s="332"/>
      <c r="G1231" s="332"/>
      <c r="H1231" s="332"/>
      <c r="I1231" s="332"/>
      <c r="J1231" s="332"/>
    </row>
    <row r="1232" spans="2:10" x14ac:dyDescent="0.25">
      <c r="B1232" s="329"/>
      <c r="C1232" s="330"/>
      <c r="D1232" s="331"/>
      <c r="E1232" s="332"/>
      <c r="F1232" s="332"/>
      <c r="G1232" s="332"/>
      <c r="H1232" s="332"/>
      <c r="I1232" s="332"/>
      <c r="J1232" s="332"/>
    </row>
    <row r="1233" spans="2:10" x14ac:dyDescent="0.25">
      <c r="B1233" s="329"/>
      <c r="C1233" s="330"/>
      <c r="D1233" s="331"/>
      <c r="E1233" s="332"/>
      <c r="F1233" s="332"/>
      <c r="G1233" s="332"/>
      <c r="H1233" s="332"/>
      <c r="I1233" s="332"/>
      <c r="J1233" s="332"/>
    </row>
    <row r="1234" spans="2:10" x14ac:dyDescent="0.25">
      <c r="B1234" s="329"/>
      <c r="C1234" s="330"/>
      <c r="D1234" s="331"/>
      <c r="E1234" s="332"/>
      <c r="F1234" s="332"/>
      <c r="G1234" s="332"/>
      <c r="H1234" s="332"/>
      <c r="I1234" s="332"/>
      <c r="J1234" s="332"/>
    </row>
    <row r="1235" spans="2:10" x14ac:dyDescent="0.25">
      <c r="B1235" s="329"/>
      <c r="C1235" s="330"/>
      <c r="D1235" s="331"/>
      <c r="E1235" s="332"/>
      <c r="F1235" s="332"/>
      <c r="G1235" s="332"/>
      <c r="H1235" s="332"/>
      <c r="I1235" s="332"/>
      <c r="J1235" s="332"/>
    </row>
    <row r="1236" spans="2:10" x14ac:dyDescent="0.25">
      <c r="B1236" s="329"/>
      <c r="C1236" s="330"/>
      <c r="D1236" s="331"/>
      <c r="E1236" s="332"/>
      <c r="F1236" s="332"/>
      <c r="G1236" s="332"/>
      <c r="H1236" s="332"/>
      <c r="I1236" s="332"/>
      <c r="J1236" s="332"/>
    </row>
    <row r="1237" spans="2:10" x14ac:dyDescent="0.25">
      <c r="B1237" s="329"/>
      <c r="C1237" s="330"/>
      <c r="D1237" s="331"/>
      <c r="E1237" s="332"/>
      <c r="F1237" s="332"/>
      <c r="G1237" s="332"/>
      <c r="H1237" s="332"/>
      <c r="I1237" s="332"/>
      <c r="J1237" s="332"/>
    </row>
    <row r="1238" spans="2:10" x14ac:dyDescent="0.25">
      <c r="B1238" s="329"/>
      <c r="C1238" s="330"/>
      <c r="D1238" s="331"/>
      <c r="E1238" s="332"/>
      <c r="F1238" s="332"/>
      <c r="G1238" s="332"/>
      <c r="H1238" s="332"/>
      <c r="I1238" s="332"/>
      <c r="J1238" s="332"/>
    </row>
    <row r="1239" spans="2:10" x14ac:dyDescent="0.25">
      <c r="B1239" s="329"/>
      <c r="C1239" s="330"/>
      <c r="D1239" s="331"/>
      <c r="E1239" s="332"/>
      <c r="F1239" s="332"/>
      <c r="G1239" s="332"/>
      <c r="H1239" s="332"/>
      <c r="I1239" s="332"/>
      <c r="J1239" s="332"/>
    </row>
    <row r="1240" spans="2:10" x14ac:dyDescent="0.25">
      <c r="B1240" s="329"/>
      <c r="C1240" s="330"/>
      <c r="D1240" s="331"/>
      <c r="E1240" s="332"/>
      <c r="F1240" s="332"/>
      <c r="G1240" s="332"/>
      <c r="H1240" s="332"/>
      <c r="I1240" s="332"/>
      <c r="J1240" s="332"/>
    </row>
    <row r="1241" spans="2:10" x14ac:dyDescent="0.25">
      <c r="B1241" s="329"/>
      <c r="C1241" s="330"/>
      <c r="D1241" s="331"/>
      <c r="E1241" s="332"/>
      <c r="F1241" s="332"/>
      <c r="G1241" s="332"/>
      <c r="H1241" s="332"/>
      <c r="I1241" s="332"/>
      <c r="J1241" s="332"/>
    </row>
    <row r="1242" spans="2:10" x14ac:dyDescent="0.25">
      <c r="B1242" s="329"/>
      <c r="C1242" s="330"/>
      <c r="D1242" s="331"/>
      <c r="E1242" s="332"/>
      <c r="F1242" s="332"/>
      <c r="G1242" s="332"/>
      <c r="H1242" s="332"/>
      <c r="I1242" s="332"/>
      <c r="J1242" s="332"/>
    </row>
    <row r="1243" spans="2:10" x14ac:dyDescent="0.25">
      <c r="B1243" s="329"/>
      <c r="C1243" s="330"/>
      <c r="D1243" s="331"/>
      <c r="E1243" s="332"/>
      <c r="F1243" s="332"/>
      <c r="G1243" s="332"/>
      <c r="H1243" s="332"/>
      <c r="I1243" s="332"/>
      <c r="J1243" s="332"/>
    </row>
    <row r="1244" spans="2:10" x14ac:dyDescent="0.25">
      <c r="B1244" s="329"/>
      <c r="C1244" s="330"/>
      <c r="D1244" s="331"/>
      <c r="E1244" s="332"/>
      <c r="F1244" s="332"/>
      <c r="G1244" s="332"/>
      <c r="H1244" s="332"/>
      <c r="I1244" s="332"/>
      <c r="J1244" s="332"/>
    </row>
    <row r="1245" spans="2:10" x14ac:dyDescent="0.25">
      <c r="B1245" s="329"/>
      <c r="C1245" s="330"/>
      <c r="D1245" s="331"/>
      <c r="E1245" s="332"/>
      <c r="F1245" s="332"/>
      <c r="G1245" s="332"/>
      <c r="H1245" s="332"/>
      <c r="I1245" s="332"/>
      <c r="J1245" s="332"/>
    </row>
    <row r="1246" spans="2:10" x14ac:dyDescent="0.25">
      <c r="B1246" s="329"/>
      <c r="C1246" s="330"/>
      <c r="D1246" s="331"/>
      <c r="E1246" s="332"/>
      <c r="F1246" s="332"/>
      <c r="G1246" s="332"/>
      <c r="H1246" s="332"/>
      <c r="I1246" s="332"/>
      <c r="J1246" s="332"/>
    </row>
    <row r="1247" spans="2:10" x14ac:dyDescent="0.25">
      <c r="B1247" s="329"/>
      <c r="C1247" s="330"/>
      <c r="D1247" s="331"/>
      <c r="E1247" s="332"/>
      <c r="F1247" s="332"/>
      <c r="G1247" s="332"/>
      <c r="H1247" s="332"/>
      <c r="I1247" s="332"/>
      <c r="J1247" s="332"/>
    </row>
    <row r="1248" spans="2:10" x14ac:dyDescent="0.25">
      <c r="B1248" s="329"/>
      <c r="C1248" s="330"/>
      <c r="D1248" s="331"/>
      <c r="E1248" s="332"/>
      <c r="F1248" s="332"/>
      <c r="G1248" s="332"/>
      <c r="H1248" s="332"/>
      <c r="I1248" s="332"/>
      <c r="J1248" s="332"/>
    </row>
    <row r="1249" spans="2:10" x14ac:dyDescent="0.25">
      <c r="B1249" s="329"/>
      <c r="C1249" s="330"/>
      <c r="D1249" s="331"/>
      <c r="E1249" s="332"/>
      <c r="F1249" s="332"/>
      <c r="G1249" s="332"/>
      <c r="H1249" s="332"/>
      <c r="I1249" s="332"/>
      <c r="J1249" s="332"/>
    </row>
    <row r="1250" spans="2:10" x14ac:dyDescent="0.25">
      <c r="B1250" s="329"/>
      <c r="C1250" s="330"/>
      <c r="D1250" s="331"/>
      <c r="E1250" s="332"/>
      <c r="F1250" s="332"/>
      <c r="G1250" s="332"/>
      <c r="H1250" s="332"/>
      <c r="I1250" s="332"/>
      <c r="J1250" s="332"/>
    </row>
    <row r="1251" spans="2:10" x14ac:dyDescent="0.25">
      <c r="B1251" s="329"/>
      <c r="C1251" s="330"/>
      <c r="D1251" s="331"/>
      <c r="E1251" s="332"/>
      <c r="F1251" s="332"/>
      <c r="G1251" s="332"/>
      <c r="H1251" s="332"/>
      <c r="I1251" s="332"/>
      <c r="J1251" s="332"/>
    </row>
    <row r="1252" spans="2:10" x14ac:dyDescent="0.25">
      <c r="B1252" s="329"/>
      <c r="C1252" s="330"/>
      <c r="D1252" s="331"/>
      <c r="E1252" s="332"/>
      <c r="F1252" s="332"/>
      <c r="G1252" s="332"/>
      <c r="H1252" s="332"/>
      <c r="I1252" s="332"/>
      <c r="J1252" s="332"/>
    </row>
    <row r="1253" spans="2:10" x14ac:dyDescent="0.25">
      <c r="B1253" s="329"/>
      <c r="C1253" s="330"/>
      <c r="D1253" s="331"/>
      <c r="E1253" s="332"/>
      <c r="F1253" s="332"/>
      <c r="G1253" s="332"/>
      <c r="H1253" s="332"/>
      <c r="I1253" s="332"/>
      <c r="J1253" s="332"/>
    </row>
    <row r="1254" spans="2:10" x14ac:dyDescent="0.25">
      <c r="B1254" s="329"/>
      <c r="C1254" s="330"/>
      <c r="D1254" s="331"/>
      <c r="E1254" s="332"/>
      <c r="F1254" s="332"/>
      <c r="G1254" s="332"/>
      <c r="H1254" s="332"/>
      <c r="I1254" s="332"/>
      <c r="J1254" s="332"/>
    </row>
    <row r="1255" spans="2:10" x14ac:dyDescent="0.25">
      <c r="B1255" s="329"/>
      <c r="C1255" s="330"/>
      <c r="D1255" s="331"/>
      <c r="E1255" s="332"/>
      <c r="F1255" s="332"/>
      <c r="G1255" s="332"/>
      <c r="H1255" s="332"/>
      <c r="I1255" s="332"/>
      <c r="J1255" s="332"/>
    </row>
    <row r="1256" spans="2:10" x14ac:dyDescent="0.25">
      <c r="B1256" s="329"/>
      <c r="C1256" s="330"/>
      <c r="D1256" s="331"/>
      <c r="E1256" s="332"/>
      <c r="F1256" s="332"/>
      <c r="G1256" s="332"/>
      <c r="H1256" s="332"/>
      <c r="I1256" s="332"/>
      <c r="J1256" s="332"/>
    </row>
    <row r="1257" spans="2:10" x14ac:dyDescent="0.25">
      <c r="B1257" s="329"/>
      <c r="C1257" s="330"/>
      <c r="D1257" s="331"/>
      <c r="E1257" s="332"/>
      <c r="F1257" s="332"/>
      <c r="G1257" s="332"/>
      <c r="H1257" s="332"/>
      <c r="I1257" s="332"/>
      <c r="J1257" s="332"/>
    </row>
    <row r="1258" spans="2:10" x14ac:dyDescent="0.25">
      <c r="B1258" s="329"/>
      <c r="C1258" s="330"/>
      <c r="D1258" s="331"/>
      <c r="E1258" s="332"/>
      <c r="F1258" s="332"/>
      <c r="G1258" s="332"/>
      <c r="H1258" s="332"/>
      <c r="I1258" s="332"/>
      <c r="J1258" s="332"/>
    </row>
    <row r="1259" spans="2:10" x14ac:dyDescent="0.25">
      <c r="B1259" s="329"/>
      <c r="C1259" s="330"/>
      <c r="D1259" s="331"/>
      <c r="E1259" s="332"/>
      <c r="F1259" s="332"/>
      <c r="G1259" s="332"/>
      <c r="H1259" s="332"/>
      <c r="I1259" s="332"/>
      <c r="J1259" s="332"/>
    </row>
    <row r="1260" spans="2:10" x14ac:dyDescent="0.25">
      <c r="B1260" s="329"/>
      <c r="C1260" s="330"/>
      <c r="D1260" s="331"/>
      <c r="E1260" s="332"/>
      <c r="F1260" s="332"/>
      <c r="G1260" s="332"/>
      <c r="H1260" s="332"/>
      <c r="I1260" s="332"/>
      <c r="J1260" s="332"/>
    </row>
    <row r="1261" spans="2:10" x14ac:dyDescent="0.25">
      <c r="B1261" s="329"/>
      <c r="C1261" s="330"/>
      <c r="D1261" s="331"/>
      <c r="E1261" s="332"/>
      <c r="F1261" s="332"/>
      <c r="G1261" s="332"/>
      <c r="H1261" s="332"/>
      <c r="I1261" s="332"/>
      <c r="J1261" s="332"/>
    </row>
    <row r="1262" spans="2:10" x14ac:dyDescent="0.25">
      <c r="B1262" s="329"/>
      <c r="C1262" s="330"/>
      <c r="D1262" s="331"/>
      <c r="E1262" s="332"/>
      <c r="F1262" s="332"/>
      <c r="G1262" s="332"/>
      <c r="H1262" s="332"/>
      <c r="I1262" s="332"/>
      <c r="J1262" s="332"/>
    </row>
    <row r="1263" spans="2:10" x14ac:dyDescent="0.25">
      <c r="B1263" s="329"/>
      <c r="C1263" s="330"/>
      <c r="D1263" s="331"/>
      <c r="E1263" s="332"/>
      <c r="F1263" s="332"/>
      <c r="G1263" s="332"/>
      <c r="H1263" s="332"/>
      <c r="I1263" s="332"/>
      <c r="J1263" s="332"/>
    </row>
    <row r="1264" spans="2:10" x14ac:dyDescent="0.25">
      <c r="B1264" s="329"/>
      <c r="C1264" s="330"/>
      <c r="D1264" s="331"/>
      <c r="E1264" s="332"/>
      <c r="F1264" s="332"/>
      <c r="G1264" s="332"/>
      <c r="H1264" s="332"/>
      <c r="I1264" s="332"/>
      <c r="J1264" s="332"/>
    </row>
    <row r="1265" spans="2:10" x14ac:dyDescent="0.25">
      <c r="B1265" s="329"/>
      <c r="C1265" s="330"/>
      <c r="D1265" s="331"/>
      <c r="E1265" s="332"/>
      <c r="F1265" s="332"/>
      <c r="G1265" s="332"/>
      <c r="H1265" s="332"/>
      <c r="I1265" s="332"/>
      <c r="J1265" s="332"/>
    </row>
    <row r="1266" spans="2:10" x14ac:dyDescent="0.25">
      <c r="B1266" s="329"/>
      <c r="C1266" s="330"/>
      <c r="D1266" s="331"/>
      <c r="E1266" s="332"/>
      <c r="F1266" s="332"/>
      <c r="G1266" s="332"/>
      <c r="H1266" s="332"/>
      <c r="I1266" s="332"/>
      <c r="J1266" s="332"/>
    </row>
    <row r="1267" spans="2:10" x14ac:dyDescent="0.25">
      <c r="B1267" s="329"/>
      <c r="C1267" s="330"/>
      <c r="D1267" s="331"/>
      <c r="E1267" s="332"/>
      <c r="F1267" s="332"/>
      <c r="G1267" s="332"/>
      <c r="H1267" s="332"/>
      <c r="I1267" s="332"/>
      <c r="J1267" s="332"/>
    </row>
    <row r="1268" spans="2:10" x14ac:dyDescent="0.25">
      <c r="B1268" s="329"/>
      <c r="C1268" s="330"/>
      <c r="D1268" s="331"/>
      <c r="E1268" s="332"/>
      <c r="F1268" s="332"/>
      <c r="G1268" s="332"/>
      <c r="H1268" s="332"/>
      <c r="I1268" s="332"/>
      <c r="J1268" s="332"/>
    </row>
    <row r="1269" spans="2:10" x14ac:dyDescent="0.25">
      <c r="B1269" s="329"/>
      <c r="C1269" s="330"/>
      <c r="D1269" s="331"/>
      <c r="E1269" s="332"/>
      <c r="F1269" s="332"/>
      <c r="G1269" s="332"/>
      <c r="H1269" s="332"/>
      <c r="I1269" s="332"/>
      <c r="J1269" s="332"/>
    </row>
    <row r="1270" spans="2:10" x14ac:dyDescent="0.25">
      <c r="B1270" s="329"/>
      <c r="C1270" s="330"/>
      <c r="D1270" s="331"/>
      <c r="E1270" s="332"/>
      <c r="F1270" s="332"/>
      <c r="G1270" s="332"/>
      <c r="H1270" s="332"/>
      <c r="I1270" s="332"/>
      <c r="J1270" s="332"/>
    </row>
    <row r="1271" spans="2:10" x14ac:dyDescent="0.25">
      <c r="B1271" s="329"/>
      <c r="C1271" s="330"/>
      <c r="D1271" s="331"/>
      <c r="E1271" s="332"/>
      <c r="F1271" s="332"/>
      <c r="G1271" s="332"/>
      <c r="H1271" s="332"/>
      <c r="I1271" s="332"/>
      <c r="J1271" s="332"/>
    </row>
    <row r="1272" spans="2:10" x14ac:dyDescent="0.25">
      <c r="B1272" s="329"/>
      <c r="C1272" s="330"/>
      <c r="D1272" s="331"/>
      <c r="E1272" s="332"/>
      <c r="F1272" s="332"/>
      <c r="G1272" s="332"/>
      <c r="H1272" s="332"/>
      <c r="I1272" s="332"/>
      <c r="J1272" s="332"/>
    </row>
    <row r="1273" spans="2:10" x14ac:dyDescent="0.25">
      <c r="B1273" s="329"/>
      <c r="C1273" s="330"/>
      <c r="D1273" s="331"/>
      <c r="E1273" s="332"/>
      <c r="F1273" s="332"/>
      <c r="G1273" s="332"/>
      <c r="H1273" s="332"/>
      <c r="I1273" s="332"/>
      <c r="J1273" s="332"/>
    </row>
    <row r="1274" spans="2:10" x14ac:dyDescent="0.25">
      <c r="B1274" s="329"/>
      <c r="C1274" s="330"/>
      <c r="D1274" s="331"/>
      <c r="E1274" s="332"/>
      <c r="F1274" s="332"/>
      <c r="G1274" s="332"/>
      <c r="H1274" s="332"/>
      <c r="I1274" s="332"/>
      <c r="J1274" s="332"/>
    </row>
    <row r="1275" spans="2:10" x14ac:dyDescent="0.25">
      <c r="B1275" s="329"/>
      <c r="C1275" s="330"/>
      <c r="D1275" s="331"/>
      <c r="E1275" s="332"/>
      <c r="F1275" s="332"/>
      <c r="G1275" s="332"/>
      <c r="H1275" s="332"/>
      <c r="I1275" s="332"/>
      <c r="J1275" s="332"/>
    </row>
    <row r="1276" spans="2:10" x14ac:dyDescent="0.25">
      <c r="B1276" s="329"/>
      <c r="C1276" s="330"/>
      <c r="D1276" s="331"/>
      <c r="E1276" s="332"/>
      <c r="F1276" s="332"/>
      <c r="G1276" s="332"/>
      <c r="H1276" s="332"/>
      <c r="I1276" s="332"/>
      <c r="J1276" s="332"/>
    </row>
    <row r="1277" spans="2:10" x14ac:dyDescent="0.25">
      <c r="B1277" s="329"/>
      <c r="C1277" s="330"/>
      <c r="D1277" s="331"/>
      <c r="E1277" s="332"/>
      <c r="F1277" s="332"/>
      <c r="G1277" s="332"/>
      <c r="H1277" s="332"/>
      <c r="I1277" s="332"/>
      <c r="J1277" s="332"/>
    </row>
    <row r="1278" spans="2:10" x14ac:dyDescent="0.25">
      <c r="B1278" s="329"/>
      <c r="C1278" s="330"/>
      <c r="D1278" s="331"/>
      <c r="E1278" s="332"/>
      <c r="F1278" s="332"/>
      <c r="G1278" s="332"/>
      <c r="H1278" s="332"/>
      <c r="I1278" s="332"/>
      <c r="J1278" s="332"/>
    </row>
    <row r="1279" spans="2:10" x14ac:dyDescent="0.25">
      <c r="B1279" s="329"/>
      <c r="C1279" s="330"/>
      <c r="D1279" s="331"/>
      <c r="E1279" s="332"/>
      <c r="F1279" s="332"/>
      <c r="G1279" s="332"/>
      <c r="H1279" s="332"/>
      <c r="I1279" s="332"/>
      <c r="J1279" s="332"/>
    </row>
    <row r="1280" spans="2:10" x14ac:dyDescent="0.25">
      <c r="B1280" s="329"/>
      <c r="C1280" s="330"/>
      <c r="D1280" s="331"/>
      <c r="E1280" s="332"/>
      <c r="F1280" s="332"/>
      <c r="G1280" s="332"/>
      <c r="H1280" s="332"/>
      <c r="I1280" s="332"/>
      <c r="J1280" s="332"/>
    </row>
    <row r="1281" spans="2:10" x14ac:dyDescent="0.25">
      <c r="B1281" s="329"/>
      <c r="C1281" s="330"/>
      <c r="D1281" s="331"/>
      <c r="E1281" s="332"/>
      <c r="F1281" s="332"/>
      <c r="G1281" s="332"/>
      <c r="H1281" s="332"/>
      <c r="I1281" s="332"/>
      <c r="J1281" s="332"/>
    </row>
    <row r="1282" spans="2:10" x14ac:dyDescent="0.25">
      <c r="B1282" s="329"/>
      <c r="C1282" s="330"/>
      <c r="D1282" s="331"/>
      <c r="E1282" s="332"/>
      <c r="F1282" s="332"/>
      <c r="G1282" s="332"/>
      <c r="H1282" s="332"/>
      <c r="I1282" s="332"/>
      <c r="J1282" s="332"/>
    </row>
    <row r="1283" spans="2:10" x14ac:dyDescent="0.25">
      <c r="B1283" s="329"/>
      <c r="C1283" s="330"/>
      <c r="D1283" s="331"/>
      <c r="E1283" s="332"/>
      <c r="F1283" s="332"/>
      <c r="G1283" s="332"/>
      <c r="H1283" s="332"/>
      <c r="I1283" s="332"/>
      <c r="J1283" s="332"/>
    </row>
    <row r="1284" spans="2:10" x14ac:dyDescent="0.25">
      <c r="B1284" s="329"/>
      <c r="C1284" s="330"/>
      <c r="D1284" s="331"/>
      <c r="E1284" s="332"/>
      <c r="F1284" s="332"/>
      <c r="G1284" s="332"/>
      <c r="H1284" s="332"/>
      <c r="I1284" s="332"/>
      <c r="J1284" s="332"/>
    </row>
    <row r="1285" spans="2:10" x14ac:dyDescent="0.25">
      <c r="B1285" s="329"/>
      <c r="C1285" s="330"/>
      <c r="D1285" s="331"/>
      <c r="E1285" s="332"/>
      <c r="F1285" s="332"/>
      <c r="G1285" s="332"/>
      <c r="H1285" s="332"/>
      <c r="I1285" s="332"/>
      <c r="J1285" s="332"/>
    </row>
    <row r="1286" spans="2:10" x14ac:dyDescent="0.25">
      <c r="B1286" s="329"/>
      <c r="C1286" s="330"/>
      <c r="D1286" s="331"/>
      <c r="E1286" s="332"/>
      <c r="F1286" s="332"/>
      <c r="G1286" s="332"/>
      <c r="H1286" s="332"/>
      <c r="I1286" s="332"/>
      <c r="J1286" s="332"/>
    </row>
    <row r="1287" spans="2:10" x14ac:dyDescent="0.25">
      <c r="B1287" s="329"/>
      <c r="C1287" s="330"/>
      <c r="D1287" s="331"/>
      <c r="E1287" s="332"/>
      <c r="F1287" s="332"/>
      <c r="G1287" s="332"/>
      <c r="H1287" s="332"/>
      <c r="I1287" s="332"/>
      <c r="J1287" s="332"/>
    </row>
    <row r="1288" spans="2:10" x14ac:dyDescent="0.25">
      <c r="B1288" s="329"/>
      <c r="C1288" s="330"/>
      <c r="D1288" s="331"/>
      <c r="E1288" s="332"/>
      <c r="F1288" s="332"/>
      <c r="G1288" s="332"/>
      <c r="H1288" s="332"/>
      <c r="I1288" s="332"/>
      <c r="J1288" s="332"/>
    </row>
    <row r="1289" spans="2:10" x14ac:dyDescent="0.25">
      <c r="B1289" s="329"/>
      <c r="C1289" s="330"/>
      <c r="D1289" s="331"/>
      <c r="E1289" s="332"/>
      <c r="F1289" s="332"/>
      <c r="G1289" s="332"/>
      <c r="H1289" s="332"/>
      <c r="I1289" s="332"/>
      <c r="J1289" s="332"/>
    </row>
    <row r="1290" spans="2:10" x14ac:dyDescent="0.25">
      <c r="B1290" s="329"/>
      <c r="C1290" s="330"/>
      <c r="D1290" s="331"/>
      <c r="E1290" s="332"/>
      <c r="F1290" s="332"/>
      <c r="G1290" s="332"/>
      <c r="H1290" s="332"/>
      <c r="I1290" s="332"/>
      <c r="J1290" s="332"/>
    </row>
    <row r="1291" spans="2:10" x14ac:dyDescent="0.25">
      <c r="B1291" s="329"/>
      <c r="C1291" s="330"/>
      <c r="D1291" s="331"/>
      <c r="E1291" s="332"/>
      <c r="F1291" s="332"/>
      <c r="G1291" s="332"/>
      <c r="H1291" s="332"/>
      <c r="I1291" s="332"/>
      <c r="J1291" s="332"/>
    </row>
    <row r="1292" spans="2:10" x14ac:dyDescent="0.25">
      <c r="B1292" s="329"/>
      <c r="C1292" s="330"/>
      <c r="D1292" s="331"/>
      <c r="E1292" s="332"/>
      <c r="F1292" s="332"/>
      <c r="G1292" s="332"/>
      <c r="H1292" s="332"/>
      <c r="I1292" s="332"/>
      <c r="J1292" s="332"/>
    </row>
    <row r="1293" spans="2:10" x14ac:dyDescent="0.25">
      <c r="B1293" s="329"/>
      <c r="C1293" s="330"/>
      <c r="D1293" s="331"/>
      <c r="E1293" s="332"/>
      <c r="F1293" s="332"/>
      <c r="G1293" s="332"/>
      <c r="H1293" s="332"/>
      <c r="I1293" s="332"/>
      <c r="J1293" s="332"/>
    </row>
    <row r="1294" spans="2:10" x14ac:dyDescent="0.25">
      <c r="B1294" s="329"/>
      <c r="C1294" s="330"/>
      <c r="D1294" s="331"/>
      <c r="E1294" s="332"/>
      <c r="F1294" s="332"/>
      <c r="G1294" s="332"/>
      <c r="H1294" s="332"/>
      <c r="I1294" s="332"/>
      <c r="J1294" s="332"/>
    </row>
    <row r="1295" spans="2:10" x14ac:dyDescent="0.25">
      <c r="B1295" s="329"/>
      <c r="C1295" s="330"/>
      <c r="D1295" s="331"/>
      <c r="E1295" s="332"/>
      <c r="F1295" s="332"/>
      <c r="G1295" s="332"/>
      <c r="H1295" s="332"/>
      <c r="I1295" s="332"/>
      <c r="J1295" s="332"/>
    </row>
    <row r="1296" spans="2:10" x14ac:dyDescent="0.25">
      <c r="B1296" s="329"/>
      <c r="C1296" s="330"/>
      <c r="D1296" s="331"/>
      <c r="E1296" s="332"/>
      <c r="F1296" s="332"/>
      <c r="G1296" s="332"/>
      <c r="H1296" s="332"/>
      <c r="I1296" s="332"/>
      <c r="J1296" s="332"/>
    </row>
    <row r="1297" spans="2:10" x14ac:dyDescent="0.25">
      <c r="B1297" s="329"/>
      <c r="C1297" s="330"/>
      <c r="D1297" s="331"/>
      <c r="E1297" s="332"/>
      <c r="F1297" s="332"/>
      <c r="G1297" s="332"/>
      <c r="H1297" s="332"/>
      <c r="I1297" s="332"/>
      <c r="J1297" s="332"/>
    </row>
    <row r="1298" spans="2:10" x14ac:dyDescent="0.25">
      <c r="B1298" s="329"/>
      <c r="C1298" s="330"/>
      <c r="D1298" s="331"/>
      <c r="E1298" s="332"/>
      <c r="F1298" s="332"/>
      <c r="G1298" s="332"/>
      <c r="H1298" s="332"/>
      <c r="I1298" s="332"/>
      <c r="J1298" s="332"/>
    </row>
    <row r="1299" spans="2:10" x14ac:dyDescent="0.25">
      <c r="B1299" s="329"/>
      <c r="C1299" s="330"/>
      <c r="D1299" s="331"/>
      <c r="E1299" s="332"/>
      <c r="F1299" s="332"/>
      <c r="G1299" s="332"/>
      <c r="H1299" s="332"/>
      <c r="I1299" s="332"/>
      <c r="J1299" s="332"/>
    </row>
    <row r="1300" spans="2:10" x14ac:dyDescent="0.25">
      <c r="B1300" s="329"/>
      <c r="C1300" s="330"/>
      <c r="D1300" s="331"/>
      <c r="E1300" s="332"/>
      <c r="F1300" s="332"/>
      <c r="G1300" s="332"/>
      <c r="H1300" s="332"/>
      <c r="I1300" s="332"/>
      <c r="J1300" s="332"/>
    </row>
    <row r="1301" spans="2:10" x14ac:dyDescent="0.25">
      <c r="B1301" s="329"/>
      <c r="C1301" s="330"/>
      <c r="D1301" s="331"/>
      <c r="E1301" s="332"/>
      <c r="F1301" s="332"/>
      <c r="G1301" s="332"/>
      <c r="H1301" s="332"/>
      <c r="I1301" s="332"/>
      <c r="J1301" s="332"/>
    </row>
    <row r="1302" spans="2:10" x14ac:dyDescent="0.25">
      <c r="B1302" s="329"/>
      <c r="C1302" s="330"/>
      <c r="D1302" s="331"/>
      <c r="E1302" s="332"/>
      <c r="F1302" s="332"/>
      <c r="G1302" s="332"/>
      <c r="H1302" s="332"/>
      <c r="I1302" s="332"/>
      <c r="J1302" s="332"/>
    </row>
    <row r="1303" spans="2:10" x14ac:dyDescent="0.25">
      <c r="B1303" s="329"/>
      <c r="C1303" s="330"/>
      <c r="D1303" s="331"/>
      <c r="E1303" s="332"/>
      <c r="F1303" s="332"/>
      <c r="G1303" s="332"/>
      <c r="H1303" s="332"/>
      <c r="I1303" s="332"/>
      <c r="J1303" s="332"/>
    </row>
    <row r="1304" spans="2:10" x14ac:dyDescent="0.25">
      <c r="B1304" s="329"/>
      <c r="C1304" s="330"/>
      <c r="D1304" s="331"/>
      <c r="E1304" s="332"/>
      <c r="F1304" s="332"/>
      <c r="G1304" s="332"/>
      <c r="H1304" s="332"/>
      <c r="I1304" s="332"/>
      <c r="J1304" s="332"/>
    </row>
    <row r="1305" spans="2:10" x14ac:dyDescent="0.25">
      <c r="B1305" s="329"/>
      <c r="C1305" s="330"/>
      <c r="D1305" s="331"/>
      <c r="E1305" s="332"/>
      <c r="F1305" s="332"/>
      <c r="G1305" s="332"/>
      <c r="H1305" s="332"/>
      <c r="I1305" s="332"/>
      <c r="J1305" s="332"/>
    </row>
    <row r="1306" spans="2:10" x14ac:dyDescent="0.25">
      <c r="B1306" s="329"/>
      <c r="C1306" s="330"/>
      <c r="D1306" s="331"/>
      <c r="E1306" s="332"/>
      <c r="F1306" s="332"/>
      <c r="G1306" s="332"/>
      <c r="H1306" s="332"/>
      <c r="I1306" s="332"/>
      <c r="J1306" s="332"/>
    </row>
    <row r="1307" spans="2:10" x14ac:dyDescent="0.25">
      <c r="B1307" s="329"/>
      <c r="C1307" s="330"/>
      <c r="D1307" s="331"/>
      <c r="E1307" s="332"/>
      <c r="F1307" s="332"/>
      <c r="G1307" s="332"/>
      <c r="H1307" s="332"/>
      <c r="I1307" s="332"/>
      <c r="J1307" s="332"/>
    </row>
    <row r="1308" spans="2:10" x14ac:dyDescent="0.25">
      <c r="B1308" s="329"/>
      <c r="C1308" s="330"/>
      <c r="D1308" s="331"/>
      <c r="E1308" s="332"/>
      <c r="F1308" s="332"/>
      <c r="G1308" s="332"/>
      <c r="H1308" s="332"/>
      <c r="I1308" s="332"/>
      <c r="J1308" s="332"/>
    </row>
    <row r="1309" spans="2:10" x14ac:dyDescent="0.25">
      <c r="B1309" s="329"/>
      <c r="C1309" s="330"/>
      <c r="D1309" s="331"/>
      <c r="E1309" s="332"/>
      <c r="F1309" s="332"/>
      <c r="G1309" s="332"/>
      <c r="H1309" s="332"/>
      <c r="I1309" s="332"/>
      <c r="J1309" s="332"/>
    </row>
    <row r="1310" spans="2:10" x14ac:dyDescent="0.25">
      <c r="B1310" s="329"/>
      <c r="C1310" s="330"/>
      <c r="D1310" s="331"/>
      <c r="E1310" s="332"/>
      <c r="F1310" s="332"/>
      <c r="G1310" s="332"/>
      <c r="H1310" s="332"/>
      <c r="I1310" s="332"/>
      <c r="J1310" s="332"/>
    </row>
    <row r="1311" spans="2:10" x14ac:dyDescent="0.25">
      <c r="B1311" s="329"/>
      <c r="C1311" s="330"/>
      <c r="D1311" s="331"/>
      <c r="E1311" s="332"/>
      <c r="F1311" s="332"/>
      <c r="G1311" s="332"/>
      <c r="H1311" s="332"/>
      <c r="I1311" s="332"/>
      <c r="J1311" s="332"/>
    </row>
    <row r="1312" spans="2:10" x14ac:dyDescent="0.25">
      <c r="B1312" s="329"/>
      <c r="C1312" s="330"/>
      <c r="D1312" s="331"/>
      <c r="E1312" s="332"/>
      <c r="F1312" s="332"/>
      <c r="G1312" s="332"/>
      <c r="H1312" s="332"/>
      <c r="I1312" s="332"/>
      <c r="J1312" s="332"/>
    </row>
    <row r="1313" spans="2:10" x14ac:dyDescent="0.25">
      <c r="B1313" s="329"/>
      <c r="C1313" s="330"/>
      <c r="D1313" s="331"/>
      <c r="E1313" s="332"/>
      <c r="F1313" s="332"/>
      <c r="G1313" s="332"/>
      <c r="H1313" s="332"/>
      <c r="I1313" s="332"/>
      <c r="J1313" s="332"/>
    </row>
    <row r="1314" spans="2:10" x14ac:dyDescent="0.25">
      <c r="B1314" s="329"/>
      <c r="C1314" s="330"/>
      <c r="D1314" s="331"/>
      <c r="E1314" s="332"/>
      <c r="F1314" s="332"/>
      <c r="G1314" s="332"/>
      <c r="H1314" s="332"/>
      <c r="I1314" s="332"/>
      <c r="J1314" s="332"/>
    </row>
    <row r="1315" spans="2:10" x14ac:dyDescent="0.25">
      <c r="B1315" s="329"/>
      <c r="C1315" s="330"/>
      <c r="D1315" s="331"/>
      <c r="E1315" s="332"/>
      <c r="F1315" s="332"/>
      <c r="G1315" s="332"/>
      <c r="H1315" s="332"/>
      <c r="I1315" s="332"/>
      <c r="J1315" s="332"/>
    </row>
    <row r="1316" spans="2:10" x14ac:dyDescent="0.25">
      <c r="B1316" s="329"/>
      <c r="C1316" s="330"/>
      <c r="D1316" s="331"/>
      <c r="E1316" s="332"/>
      <c r="F1316" s="332"/>
      <c r="G1316" s="332"/>
      <c r="H1316" s="332"/>
      <c r="I1316" s="332"/>
      <c r="J1316" s="332"/>
    </row>
    <row r="1317" spans="2:10" x14ac:dyDescent="0.25">
      <c r="B1317" s="329"/>
      <c r="C1317" s="330"/>
      <c r="D1317" s="331"/>
      <c r="E1317" s="332"/>
      <c r="F1317" s="332"/>
      <c r="G1317" s="332"/>
      <c r="H1317" s="332"/>
      <c r="I1317" s="332"/>
      <c r="J1317" s="332"/>
    </row>
    <row r="1318" spans="2:10" x14ac:dyDescent="0.25">
      <c r="B1318" s="329"/>
      <c r="C1318" s="330"/>
      <c r="D1318" s="331"/>
      <c r="E1318" s="332"/>
      <c r="F1318" s="332"/>
      <c r="G1318" s="332"/>
      <c r="H1318" s="332"/>
      <c r="I1318" s="332"/>
      <c r="J1318" s="332"/>
    </row>
    <row r="1319" spans="2:10" x14ac:dyDescent="0.25">
      <c r="B1319" s="329"/>
      <c r="C1319" s="330"/>
      <c r="D1319" s="331"/>
      <c r="E1319" s="332"/>
      <c r="F1319" s="332"/>
      <c r="G1319" s="332"/>
      <c r="H1319" s="332"/>
      <c r="I1319" s="332"/>
      <c r="J1319" s="332"/>
    </row>
    <row r="1320" spans="2:10" x14ac:dyDescent="0.25">
      <c r="B1320" s="329"/>
      <c r="C1320" s="330"/>
      <c r="D1320" s="331"/>
      <c r="E1320" s="332"/>
      <c r="F1320" s="332"/>
      <c r="G1320" s="332"/>
      <c r="H1320" s="332"/>
      <c r="I1320" s="332"/>
      <c r="J1320" s="332"/>
    </row>
    <row r="1321" spans="2:10" x14ac:dyDescent="0.25">
      <c r="B1321" s="329"/>
      <c r="C1321" s="330"/>
      <c r="D1321" s="331"/>
      <c r="E1321" s="332"/>
      <c r="F1321" s="332"/>
      <c r="G1321" s="332"/>
      <c r="H1321" s="332"/>
      <c r="I1321" s="332"/>
      <c r="J1321" s="332"/>
    </row>
    <row r="1322" spans="2:10" x14ac:dyDescent="0.25">
      <c r="B1322" s="329"/>
      <c r="C1322" s="330"/>
      <c r="D1322" s="331"/>
      <c r="E1322" s="332"/>
      <c r="F1322" s="332"/>
      <c r="G1322" s="332"/>
      <c r="H1322" s="332"/>
      <c r="I1322" s="332"/>
      <c r="J1322" s="332"/>
    </row>
    <row r="1323" spans="2:10" x14ac:dyDescent="0.25">
      <c r="B1323" s="329"/>
      <c r="C1323" s="330"/>
      <c r="D1323" s="331"/>
      <c r="E1323" s="332"/>
      <c r="F1323" s="332"/>
      <c r="G1323" s="332"/>
      <c r="H1323" s="332"/>
      <c r="I1323" s="332"/>
      <c r="J1323" s="332"/>
    </row>
    <row r="1324" spans="2:10" x14ac:dyDescent="0.25">
      <c r="B1324" s="329"/>
      <c r="C1324" s="330"/>
      <c r="D1324" s="331"/>
      <c r="E1324" s="332"/>
      <c r="F1324" s="332"/>
      <c r="G1324" s="332"/>
      <c r="H1324" s="332"/>
      <c r="I1324" s="332"/>
      <c r="J1324" s="332"/>
    </row>
    <row r="1325" spans="2:10" x14ac:dyDescent="0.25">
      <c r="B1325" s="329"/>
      <c r="C1325" s="330"/>
      <c r="D1325" s="331"/>
      <c r="E1325" s="332"/>
      <c r="F1325" s="332"/>
      <c r="G1325" s="332"/>
      <c r="H1325" s="332"/>
      <c r="I1325" s="332"/>
      <c r="J1325" s="332"/>
    </row>
    <row r="1326" spans="2:10" x14ac:dyDescent="0.25">
      <c r="B1326" s="329"/>
      <c r="C1326" s="330"/>
      <c r="D1326" s="331"/>
      <c r="E1326" s="332"/>
      <c r="F1326" s="332"/>
      <c r="G1326" s="332"/>
      <c r="H1326" s="332"/>
      <c r="I1326" s="332"/>
      <c r="J1326" s="332"/>
    </row>
    <row r="1327" spans="2:10" x14ac:dyDescent="0.25">
      <c r="B1327" s="329"/>
      <c r="C1327" s="330"/>
      <c r="D1327" s="331"/>
      <c r="E1327" s="332"/>
      <c r="F1327" s="332"/>
      <c r="G1327" s="332"/>
      <c r="H1327" s="332"/>
      <c r="I1327" s="332"/>
      <c r="J1327" s="332"/>
    </row>
    <row r="1328" spans="2:10" x14ac:dyDescent="0.25">
      <c r="B1328" s="329"/>
      <c r="C1328" s="330"/>
      <c r="D1328" s="331"/>
      <c r="E1328" s="332"/>
      <c r="F1328" s="332"/>
      <c r="G1328" s="332"/>
      <c r="H1328" s="332"/>
      <c r="I1328" s="332"/>
      <c r="J1328" s="332"/>
    </row>
    <row r="1329" spans="2:10" x14ac:dyDescent="0.25">
      <c r="B1329" s="329"/>
      <c r="C1329" s="330"/>
      <c r="D1329" s="331"/>
      <c r="E1329" s="332"/>
      <c r="F1329" s="332"/>
      <c r="G1329" s="332"/>
      <c r="H1329" s="332"/>
      <c r="I1329" s="332"/>
      <c r="J1329" s="332"/>
    </row>
    <row r="1330" spans="2:10" x14ac:dyDescent="0.25">
      <c r="B1330" s="329"/>
      <c r="C1330" s="330"/>
      <c r="D1330" s="331"/>
      <c r="E1330" s="332"/>
      <c r="F1330" s="332"/>
      <c r="G1330" s="332"/>
      <c r="H1330" s="332"/>
      <c r="I1330" s="332"/>
      <c r="J1330" s="332"/>
    </row>
    <row r="1331" spans="2:10" x14ac:dyDescent="0.25">
      <c r="B1331" s="329"/>
      <c r="C1331" s="330"/>
      <c r="D1331" s="331"/>
      <c r="E1331" s="332"/>
      <c r="F1331" s="332"/>
      <c r="G1331" s="332"/>
      <c r="H1331" s="332"/>
      <c r="I1331" s="332"/>
      <c r="J1331" s="332"/>
    </row>
    <row r="1332" spans="2:10" x14ac:dyDescent="0.25">
      <c r="B1332" s="329"/>
      <c r="C1332" s="330"/>
      <c r="D1332" s="331"/>
      <c r="E1332" s="332"/>
      <c r="F1332" s="332"/>
      <c r="G1332" s="332"/>
      <c r="H1332" s="332"/>
      <c r="I1332" s="332"/>
      <c r="J1332" s="332"/>
    </row>
    <row r="1333" spans="2:10" x14ac:dyDescent="0.25">
      <c r="B1333" s="329"/>
      <c r="C1333" s="330"/>
      <c r="D1333" s="331"/>
      <c r="E1333" s="332"/>
      <c r="F1333" s="332"/>
      <c r="G1333" s="332"/>
      <c r="H1333" s="332"/>
      <c r="I1333" s="332"/>
      <c r="J1333" s="332"/>
    </row>
    <row r="1334" spans="2:10" x14ac:dyDescent="0.25">
      <c r="B1334" s="329"/>
      <c r="C1334" s="330"/>
      <c r="D1334" s="331"/>
      <c r="E1334" s="332"/>
      <c r="F1334" s="332"/>
      <c r="G1334" s="332"/>
      <c r="H1334" s="332"/>
      <c r="I1334" s="332"/>
      <c r="J1334" s="332"/>
    </row>
    <row r="1335" spans="2:10" x14ac:dyDescent="0.25">
      <c r="B1335" s="329"/>
      <c r="C1335" s="330"/>
      <c r="D1335" s="331"/>
      <c r="E1335" s="332"/>
      <c r="F1335" s="332"/>
      <c r="G1335" s="332"/>
      <c r="H1335" s="332"/>
      <c r="I1335" s="332"/>
      <c r="J1335" s="332"/>
    </row>
    <row r="1336" spans="2:10" x14ac:dyDescent="0.25">
      <c r="B1336" s="329"/>
      <c r="C1336" s="330"/>
      <c r="D1336" s="331"/>
      <c r="E1336" s="332"/>
      <c r="F1336" s="332"/>
      <c r="G1336" s="332"/>
      <c r="H1336" s="332"/>
      <c r="I1336" s="332"/>
      <c r="J1336" s="332"/>
    </row>
    <row r="1337" spans="2:10" x14ac:dyDescent="0.25">
      <c r="B1337" s="329"/>
      <c r="C1337" s="330"/>
      <c r="D1337" s="331"/>
      <c r="E1337" s="332"/>
      <c r="F1337" s="332"/>
      <c r="G1337" s="332"/>
      <c r="H1337" s="332"/>
      <c r="I1337" s="332"/>
      <c r="J1337" s="332"/>
    </row>
    <row r="1338" spans="2:10" x14ac:dyDescent="0.25">
      <c r="B1338" s="329"/>
      <c r="C1338" s="330"/>
      <c r="D1338" s="331"/>
      <c r="E1338" s="332"/>
      <c r="F1338" s="332"/>
      <c r="G1338" s="332"/>
      <c r="H1338" s="332"/>
      <c r="I1338" s="332"/>
      <c r="J1338" s="332"/>
    </row>
    <row r="1339" spans="2:10" x14ac:dyDescent="0.25">
      <c r="B1339" s="329"/>
      <c r="C1339" s="330"/>
      <c r="D1339" s="331"/>
      <c r="E1339" s="332"/>
      <c r="F1339" s="332"/>
      <c r="G1339" s="332"/>
      <c r="H1339" s="332"/>
      <c r="I1339" s="332"/>
      <c r="J1339" s="332"/>
    </row>
    <row r="1340" spans="2:10" x14ac:dyDescent="0.25">
      <c r="B1340" s="329"/>
      <c r="C1340" s="330"/>
      <c r="D1340" s="331"/>
      <c r="E1340" s="332"/>
      <c r="F1340" s="332"/>
      <c r="G1340" s="332"/>
      <c r="H1340" s="332"/>
      <c r="I1340" s="332"/>
      <c r="J1340" s="332"/>
    </row>
    <row r="1341" spans="2:10" x14ac:dyDescent="0.25">
      <c r="B1341" s="329"/>
      <c r="C1341" s="330"/>
      <c r="D1341" s="331"/>
      <c r="E1341" s="332"/>
      <c r="F1341" s="332"/>
      <c r="G1341" s="332"/>
      <c r="H1341" s="332"/>
      <c r="I1341" s="332"/>
      <c r="J1341" s="332"/>
    </row>
    <row r="1342" spans="2:10" x14ac:dyDescent="0.25">
      <c r="B1342" s="329"/>
      <c r="C1342" s="330"/>
      <c r="D1342" s="331"/>
      <c r="E1342" s="332"/>
      <c r="F1342" s="332"/>
      <c r="G1342" s="332"/>
      <c r="H1342" s="332"/>
      <c r="I1342" s="332"/>
      <c r="J1342" s="332"/>
    </row>
    <row r="1343" spans="2:10" x14ac:dyDescent="0.25">
      <c r="B1343" s="329"/>
      <c r="C1343" s="330"/>
      <c r="D1343" s="331"/>
      <c r="E1343" s="332"/>
      <c r="F1343" s="332"/>
      <c r="G1343" s="332"/>
      <c r="H1343" s="332"/>
      <c r="I1343" s="332"/>
      <c r="J1343" s="332"/>
    </row>
    <row r="1344" spans="2:10" x14ac:dyDescent="0.25">
      <c r="B1344" s="329"/>
      <c r="C1344" s="330"/>
      <c r="D1344" s="331"/>
      <c r="E1344" s="332"/>
      <c r="F1344" s="332"/>
      <c r="G1344" s="332"/>
      <c r="H1344" s="332"/>
      <c r="I1344" s="332"/>
      <c r="J1344" s="332"/>
    </row>
    <row r="1345" spans="2:10" x14ac:dyDescent="0.25">
      <c r="B1345" s="329"/>
      <c r="C1345" s="330"/>
      <c r="D1345" s="331"/>
      <c r="E1345" s="332"/>
      <c r="F1345" s="332"/>
      <c r="G1345" s="332"/>
      <c r="H1345" s="332"/>
      <c r="I1345" s="332"/>
      <c r="J1345" s="332"/>
    </row>
    <row r="1346" spans="2:10" x14ac:dyDescent="0.25">
      <c r="B1346" s="329"/>
      <c r="C1346" s="330"/>
      <c r="D1346" s="331"/>
      <c r="E1346" s="332"/>
      <c r="F1346" s="332"/>
      <c r="G1346" s="332"/>
      <c r="H1346" s="332"/>
      <c r="I1346" s="332"/>
      <c r="J1346" s="332"/>
    </row>
    <row r="1347" spans="2:10" x14ac:dyDescent="0.25">
      <c r="B1347" s="329"/>
      <c r="C1347" s="330"/>
      <c r="D1347" s="331"/>
      <c r="E1347" s="332"/>
      <c r="F1347" s="332"/>
      <c r="G1347" s="332"/>
      <c r="H1347" s="332"/>
      <c r="I1347" s="332"/>
      <c r="J1347" s="332"/>
    </row>
    <row r="1348" spans="2:10" x14ac:dyDescent="0.25">
      <c r="B1348" s="329"/>
      <c r="C1348" s="330"/>
      <c r="D1348" s="331"/>
      <c r="E1348" s="332"/>
      <c r="F1348" s="332"/>
      <c r="G1348" s="332"/>
      <c r="H1348" s="332"/>
      <c r="I1348" s="332"/>
      <c r="J1348" s="332"/>
    </row>
    <row r="1349" spans="2:10" x14ac:dyDescent="0.25">
      <c r="B1349" s="329"/>
      <c r="C1349" s="330"/>
      <c r="D1349" s="331"/>
      <c r="E1349" s="332"/>
      <c r="F1349" s="332"/>
      <c r="G1349" s="332"/>
      <c r="H1349" s="332"/>
      <c r="I1349" s="332"/>
      <c r="J1349" s="332"/>
    </row>
    <row r="1350" spans="2:10" x14ac:dyDescent="0.25">
      <c r="B1350" s="329"/>
      <c r="C1350" s="330"/>
      <c r="D1350" s="331"/>
      <c r="E1350" s="332"/>
      <c r="F1350" s="332"/>
      <c r="G1350" s="332"/>
      <c r="H1350" s="332"/>
      <c r="I1350" s="332"/>
      <c r="J1350" s="332"/>
    </row>
    <row r="1351" spans="2:10" x14ac:dyDescent="0.25">
      <c r="B1351" s="329"/>
      <c r="C1351" s="330"/>
      <c r="D1351" s="331"/>
      <c r="E1351" s="332"/>
      <c r="F1351" s="332"/>
      <c r="G1351" s="332"/>
      <c r="H1351" s="332"/>
      <c r="I1351" s="332"/>
      <c r="J1351" s="332"/>
    </row>
    <row r="1352" spans="2:10" x14ac:dyDescent="0.25">
      <c r="B1352" s="329"/>
      <c r="C1352" s="330"/>
      <c r="D1352" s="331"/>
      <c r="E1352" s="332"/>
      <c r="F1352" s="332"/>
      <c r="G1352" s="332"/>
      <c r="H1352" s="332"/>
      <c r="I1352" s="332"/>
      <c r="J1352" s="332"/>
    </row>
    <row r="1353" spans="2:10" x14ac:dyDescent="0.25">
      <c r="B1353" s="329"/>
      <c r="C1353" s="330"/>
      <c r="D1353" s="331"/>
      <c r="E1353" s="332"/>
      <c r="F1353" s="332"/>
      <c r="G1353" s="332"/>
      <c r="H1353" s="332"/>
      <c r="I1353" s="332"/>
      <c r="J1353" s="332"/>
    </row>
    <row r="1354" spans="2:10" x14ac:dyDescent="0.25">
      <c r="B1354" s="329"/>
      <c r="C1354" s="330"/>
      <c r="D1354" s="331"/>
      <c r="E1354" s="332"/>
      <c r="F1354" s="332"/>
      <c r="G1354" s="332"/>
      <c r="H1354" s="332"/>
      <c r="I1354" s="332"/>
      <c r="J1354" s="332"/>
    </row>
    <row r="1355" spans="2:10" x14ac:dyDescent="0.25">
      <c r="B1355" s="329"/>
      <c r="C1355" s="330"/>
      <c r="D1355" s="331"/>
      <c r="E1355" s="332"/>
      <c r="F1355" s="332"/>
      <c r="G1355" s="332"/>
      <c r="H1355" s="332"/>
      <c r="I1355" s="332"/>
      <c r="J1355" s="332"/>
    </row>
    <row r="1356" spans="2:10" x14ac:dyDescent="0.25">
      <c r="B1356" s="329"/>
      <c r="C1356" s="330"/>
      <c r="D1356" s="331"/>
      <c r="E1356" s="332"/>
      <c r="F1356" s="332"/>
      <c r="G1356" s="332"/>
      <c r="H1356" s="332"/>
      <c r="I1356" s="332"/>
      <c r="J1356" s="332"/>
    </row>
    <row r="1357" spans="2:10" x14ac:dyDescent="0.25">
      <c r="B1357" s="329"/>
      <c r="C1357" s="330"/>
      <c r="D1357" s="331"/>
      <c r="E1357" s="332"/>
      <c r="F1357" s="332"/>
      <c r="G1357" s="332"/>
      <c r="H1357" s="332"/>
      <c r="I1357" s="332"/>
      <c r="J1357" s="332"/>
    </row>
    <row r="1358" spans="2:10" x14ac:dyDescent="0.25">
      <c r="B1358" s="329"/>
      <c r="C1358" s="330"/>
      <c r="D1358" s="331"/>
      <c r="E1358" s="332"/>
      <c r="F1358" s="332"/>
      <c r="G1358" s="332"/>
      <c r="H1358" s="332"/>
      <c r="I1358" s="332"/>
      <c r="J1358" s="332"/>
    </row>
    <row r="1359" spans="2:10" x14ac:dyDescent="0.25">
      <c r="B1359" s="329"/>
      <c r="C1359" s="330"/>
      <c r="D1359" s="331"/>
      <c r="E1359" s="332"/>
      <c r="F1359" s="332"/>
      <c r="G1359" s="332"/>
      <c r="H1359" s="332"/>
      <c r="I1359" s="332"/>
      <c r="J1359" s="332"/>
    </row>
    <row r="1360" spans="2:10" x14ac:dyDescent="0.25">
      <c r="B1360" s="329"/>
      <c r="C1360" s="330"/>
      <c r="D1360" s="331"/>
      <c r="E1360" s="332"/>
      <c r="F1360" s="332"/>
      <c r="G1360" s="332"/>
      <c r="H1360" s="332"/>
      <c r="I1360" s="332"/>
      <c r="J1360" s="332"/>
    </row>
    <row r="1361" spans="2:10" x14ac:dyDescent="0.25">
      <c r="B1361" s="329"/>
      <c r="C1361" s="330"/>
      <c r="D1361" s="331"/>
      <c r="E1361" s="332"/>
      <c r="F1361" s="332"/>
      <c r="G1361" s="332"/>
      <c r="H1361" s="332"/>
      <c r="I1361" s="332"/>
      <c r="J1361" s="332"/>
    </row>
    <row r="1362" spans="2:10" x14ac:dyDescent="0.25">
      <c r="B1362" s="329"/>
      <c r="C1362" s="330"/>
      <c r="D1362" s="331"/>
      <c r="E1362" s="332"/>
      <c r="F1362" s="332"/>
      <c r="G1362" s="332"/>
      <c r="H1362" s="332"/>
      <c r="I1362" s="332"/>
      <c r="J1362" s="332"/>
    </row>
    <row r="1363" spans="2:10" x14ac:dyDescent="0.25">
      <c r="B1363" s="329"/>
      <c r="C1363" s="330"/>
      <c r="D1363" s="331"/>
      <c r="E1363" s="332"/>
      <c r="F1363" s="332"/>
      <c r="G1363" s="332"/>
      <c r="H1363" s="332"/>
      <c r="I1363" s="332"/>
      <c r="J1363" s="332"/>
    </row>
    <row r="1364" spans="2:10" x14ac:dyDescent="0.25">
      <c r="B1364" s="329"/>
      <c r="C1364" s="330"/>
      <c r="D1364" s="331"/>
      <c r="E1364" s="332"/>
      <c r="F1364" s="332"/>
      <c r="G1364" s="332"/>
      <c r="H1364" s="332"/>
      <c r="I1364" s="332"/>
      <c r="J1364" s="332"/>
    </row>
    <row r="1365" spans="2:10" x14ac:dyDescent="0.25">
      <c r="B1365" s="329"/>
      <c r="C1365" s="330"/>
      <c r="D1365" s="331"/>
      <c r="E1365" s="332"/>
      <c r="F1365" s="332"/>
      <c r="G1365" s="332"/>
      <c r="H1365" s="332"/>
      <c r="I1365" s="332"/>
      <c r="J1365" s="332"/>
    </row>
    <row r="1366" spans="2:10" x14ac:dyDescent="0.25">
      <c r="B1366" s="329"/>
      <c r="C1366" s="330"/>
      <c r="D1366" s="331"/>
      <c r="E1366" s="332"/>
      <c r="F1366" s="332"/>
      <c r="G1366" s="332"/>
      <c r="H1366" s="332"/>
      <c r="I1366" s="332"/>
      <c r="J1366" s="332"/>
    </row>
    <row r="1367" spans="2:10" x14ac:dyDescent="0.25">
      <c r="B1367" s="329"/>
      <c r="C1367" s="330"/>
      <c r="D1367" s="331"/>
      <c r="E1367" s="332"/>
      <c r="F1367" s="332"/>
      <c r="G1367" s="332"/>
      <c r="H1367" s="332"/>
      <c r="I1367" s="332"/>
      <c r="J1367" s="332"/>
    </row>
    <row r="1368" spans="2:10" x14ac:dyDescent="0.25">
      <c r="B1368" s="329"/>
      <c r="C1368" s="330"/>
      <c r="D1368" s="331"/>
      <c r="E1368" s="332"/>
      <c r="F1368" s="332"/>
      <c r="G1368" s="332"/>
      <c r="H1368" s="332"/>
      <c r="I1368" s="332"/>
      <c r="J1368" s="332"/>
    </row>
    <row r="1369" spans="2:10" x14ac:dyDescent="0.25">
      <c r="B1369" s="329"/>
      <c r="C1369" s="330"/>
      <c r="D1369" s="331"/>
      <c r="E1369" s="332"/>
      <c r="F1369" s="332"/>
      <c r="G1369" s="332"/>
      <c r="H1369" s="332"/>
      <c r="I1369" s="332"/>
      <c r="J1369" s="332"/>
    </row>
    <row r="1370" spans="2:10" x14ac:dyDescent="0.25">
      <c r="B1370" s="329"/>
      <c r="C1370" s="330"/>
      <c r="D1370" s="331"/>
      <c r="E1370" s="332"/>
      <c r="F1370" s="332"/>
      <c r="G1370" s="332"/>
      <c r="H1370" s="332"/>
      <c r="I1370" s="332"/>
      <c r="J1370" s="332"/>
    </row>
    <row r="1371" spans="2:10" x14ac:dyDescent="0.25">
      <c r="B1371" s="329"/>
      <c r="C1371" s="330"/>
      <c r="D1371" s="331"/>
      <c r="E1371" s="332"/>
      <c r="F1371" s="332"/>
      <c r="G1371" s="332"/>
      <c r="H1371" s="332"/>
      <c r="I1371" s="332"/>
      <c r="J1371" s="332"/>
    </row>
    <row r="1372" spans="2:10" x14ac:dyDescent="0.25">
      <c r="B1372" s="329"/>
      <c r="C1372" s="330"/>
      <c r="D1372" s="331"/>
      <c r="E1372" s="332"/>
      <c r="F1372" s="332"/>
      <c r="G1372" s="332"/>
      <c r="H1372" s="332"/>
      <c r="I1372" s="332"/>
      <c r="J1372" s="332"/>
    </row>
    <row r="1373" spans="2:10" x14ac:dyDescent="0.25">
      <c r="B1373" s="329"/>
      <c r="C1373" s="330"/>
      <c r="D1373" s="331"/>
      <c r="E1373" s="332"/>
      <c r="F1373" s="332"/>
      <c r="G1373" s="332"/>
      <c r="H1373" s="332"/>
      <c r="I1373" s="332"/>
      <c r="J1373" s="332"/>
    </row>
    <row r="1374" spans="2:10" x14ac:dyDescent="0.25">
      <c r="B1374" s="329"/>
      <c r="C1374" s="330"/>
      <c r="D1374" s="331"/>
      <c r="E1374" s="332"/>
      <c r="F1374" s="332"/>
      <c r="G1374" s="332"/>
      <c r="H1374" s="332"/>
      <c r="I1374" s="332"/>
      <c r="J1374" s="332"/>
    </row>
    <row r="1375" spans="2:10" x14ac:dyDescent="0.25">
      <c r="B1375" s="329"/>
      <c r="C1375" s="330"/>
      <c r="D1375" s="331"/>
      <c r="E1375" s="332"/>
      <c r="F1375" s="332"/>
      <c r="G1375" s="332"/>
      <c r="H1375" s="332"/>
      <c r="I1375" s="332"/>
      <c r="J1375" s="332"/>
    </row>
    <row r="1376" spans="2:10" x14ac:dyDescent="0.25">
      <c r="B1376" s="329"/>
      <c r="C1376" s="330"/>
      <c r="D1376" s="331"/>
      <c r="E1376" s="332"/>
      <c r="F1376" s="332"/>
      <c r="G1376" s="332"/>
      <c r="H1376" s="332"/>
      <c r="I1376" s="332"/>
      <c r="J1376" s="332"/>
    </row>
    <row r="1377" spans="2:10" x14ac:dyDescent="0.25">
      <c r="B1377" s="329"/>
      <c r="C1377" s="330"/>
      <c r="D1377" s="331"/>
      <c r="E1377" s="332"/>
      <c r="F1377" s="332"/>
      <c r="G1377" s="332"/>
      <c r="H1377" s="332"/>
      <c r="I1377" s="332"/>
      <c r="J1377" s="332"/>
    </row>
    <row r="1378" spans="2:10" x14ac:dyDescent="0.25">
      <c r="B1378" s="329"/>
      <c r="C1378" s="330"/>
      <c r="D1378" s="331"/>
      <c r="E1378" s="332"/>
      <c r="F1378" s="332"/>
      <c r="G1378" s="332"/>
      <c r="H1378" s="332"/>
      <c r="I1378" s="332"/>
      <c r="J1378" s="332"/>
    </row>
    <row r="1379" spans="2:10" x14ac:dyDescent="0.25">
      <c r="B1379" s="329"/>
      <c r="C1379" s="330"/>
      <c r="D1379" s="331"/>
      <c r="E1379" s="332"/>
      <c r="F1379" s="332"/>
      <c r="G1379" s="332"/>
      <c r="H1379" s="332"/>
      <c r="I1379" s="332"/>
      <c r="J1379" s="332"/>
    </row>
    <row r="1380" spans="2:10" x14ac:dyDescent="0.25">
      <c r="B1380" s="329"/>
      <c r="C1380" s="330"/>
      <c r="D1380" s="331"/>
      <c r="E1380" s="332"/>
      <c r="F1380" s="332"/>
      <c r="G1380" s="332"/>
      <c r="H1380" s="332"/>
      <c r="I1380" s="332"/>
      <c r="J1380" s="332"/>
    </row>
    <row r="1381" spans="2:10" x14ac:dyDescent="0.25">
      <c r="B1381" s="329"/>
      <c r="C1381" s="330"/>
      <c r="D1381" s="331"/>
      <c r="E1381" s="332"/>
      <c r="F1381" s="332"/>
      <c r="G1381" s="332"/>
      <c r="H1381" s="332"/>
      <c r="I1381" s="332"/>
      <c r="J1381" s="332"/>
    </row>
    <row r="1382" spans="2:10" x14ac:dyDescent="0.25">
      <c r="B1382" s="329"/>
      <c r="C1382" s="330"/>
      <c r="D1382" s="331"/>
      <c r="E1382" s="332"/>
      <c r="F1382" s="332"/>
      <c r="G1382" s="332"/>
      <c r="H1382" s="332"/>
      <c r="I1382" s="332"/>
      <c r="J1382" s="332"/>
    </row>
    <row r="1383" spans="2:10" x14ac:dyDescent="0.25">
      <c r="B1383" s="329"/>
      <c r="C1383" s="330"/>
      <c r="D1383" s="331"/>
      <c r="E1383" s="332"/>
      <c r="F1383" s="332"/>
      <c r="G1383" s="332"/>
      <c r="H1383" s="332"/>
      <c r="I1383" s="332"/>
      <c r="J1383" s="332"/>
    </row>
    <row r="1384" spans="2:10" x14ac:dyDescent="0.25">
      <c r="B1384" s="329"/>
      <c r="C1384" s="330"/>
      <c r="D1384" s="331"/>
      <c r="E1384" s="332"/>
      <c r="F1384" s="332"/>
      <c r="G1384" s="332"/>
      <c r="H1384" s="332"/>
      <c r="I1384" s="332"/>
      <c r="J1384" s="332"/>
    </row>
    <row r="1385" spans="2:10" x14ac:dyDescent="0.25">
      <c r="B1385" s="329"/>
      <c r="C1385" s="330"/>
      <c r="D1385" s="331"/>
      <c r="E1385" s="332"/>
      <c r="F1385" s="332"/>
      <c r="G1385" s="332"/>
      <c r="H1385" s="332"/>
      <c r="I1385" s="332"/>
      <c r="J1385" s="332"/>
    </row>
    <row r="1386" spans="2:10" x14ac:dyDescent="0.25">
      <c r="B1386" s="329"/>
      <c r="C1386" s="330"/>
      <c r="D1386" s="331"/>
      <c r="E1386" s="332"/>
      <c r="F1386" s="332"/>
      <c r="G1386" s="332"/>
      <c r="H1386" s="332"/>
      <c r="I1386" s="332"/>
      <c r="J1386" s="332"/>
    </row>
    <row r="1387" spans="2:10" x14ac:dyDescent="0.25">
      <c r="B1387" s="329"/>
      <c r="C1387" s="330"/>
      <c r="D1387" s="331"/>
      <c r="E1387" s="332"/>
      <c r="F1387" s="332"/>
      <c r="G1387" s="332"/>
      <c r="H1387" s="332"/>
      <c r="I1387" s="332"/>
      <c r="J1387" s="332"/>
    </row>
    <row r="1388" spans="2:10" x14ac:dyDescent="0.25">
      <c r="B1388" s="329"/>
      <c r="C1388" s="330"/>
      <c r="D1388" s="331"/>
      <c r="E1388" s="332"/>
      <c r="F1388" s="332"/>
      <c r="G1388" s="332"/>
      <c r="H1388" s="332"/>
      <c r="I1388" s="332"/>
      <c r="J1388" s="332"/>
    </row>
    <row r="1389" spans="2:10" x14ac:dyDescent="0.25">
      <c r="B1389" s="329"/>
      <c r="C1389" s="330"/>
      <c r="D1389" s="331"/>
      <c r="E1389" s="332"/>
      <c r="F1389" s="332"/>
      <c r="G1389" s="332"/>
      <c r="H1389" s="332"/>
      <c r="I1389" s="332"/>
      <c r="J1389" s="332"/>
    </row>
    <row r="1390" spans="2:10" x14ac:dyDescent="0.25">
      <c r="B1390" s="329"/>
      <c r="C1390" s="330"/>
      <c r="D1390" s="331"/>
      <c r="E1390" s="332"/>
      <c r="F1390" s="332"/>
      <c r="G1390" s="332"/>
      <c r="H1390" s="332"/>
      <c r="I1390" s="332"/>
      <c r="J1390" s="332"/>
    </row>
    <row r="1391" spans="2:10" x14ac:dyDescent="0.25">
      <c r="B1391" s="329"/>
      <c r="C1391" s="330"/>
      <c r="D1391" s="331"/>
      <c r="E1391" s="332"/>
      <c r="F1391" s="332"/>
      <c r="G1391" s="332"/>
      <c r="H1391" s="332"/>
      <c r="I1391" s="332"/>
      <c r="J1391" s="332"/>
    </row>
    <row r="1392" spans="2:10" x14ac:dyDescent="0.25">
      <c r="B1392" s="329"/>
      <c r="C1392" s="330"/>
      <c r="D1392" s="331"/>
      <c r="E1392" s="332"/>
      <c r="F1392" s="332"/>
      <c r="G1392" s="332"/>
      <c r="H1392" s="332"/>
      <c r="I1392" s="332"/>
      <c r="J1392" s="332"/>
    </row>
    <row r="1393" spans="2:10" x14ac:dyDescent="0.25">
      <c r="B1393" s="329"/>
      <c r="C1393" s="330"/>
      <c r="D1393" s="331"/>
      <c r="E1393" s="332"/>
      <c r="F1393" s="332"/>
      <c r="G1393" s="332"/>
      <c r="H1393" s="332"/>
      <c r="I1393" s="332"/>
      <c r="J1393" s="332"/>
    </row>
    <row r="1394" spans="2:10" x14ac:dyDescent="0.25">
      <c r="B1394" s="329"/>
      <c r="C1394" s="330"/>
      <c r="D1394" s="331"/>
      <c r="E1394" s="332"/>
      <c r="F1394" s="332"/>
      <c r="G1394" s="332"/>
      <c r="H1394" s="332"/>
      <c r="I1394" s="332"/>
      <c r="J1394" s="332"/>
    </row>
    <row r="1395" spans="2:10" x14ac:dyDescent="0.25">
      <c r="B1395" s="329"/>
      <c r="C1395" s="330"/>
      <c r="D1395" s="331"/>
      <c r="E1395" s="332"/>
      <c r="F1395" s="332"/>
      <c r="G1395" s="332"/>
      <c r="H1395" s="332"/>
      <c r="I1395" s="332"/>
      <c r="J1395" s="332"/>
    </row>
    <row r="1396" spans="2:10" x14ac:dyDescent="0.25">
      <c r="B1396" s="329"/>
      <c r="C1396" s="330"/>
      <c r="D1396" s="331"/>
      <c r="E1396" s="332"/>
      <c r="F1396" s="332"/>
      <c r="G1396" s="332"/>
      <c r="H1396" s="332"/>
      <c r="I1396" s="332"/>
      <c r="J1396" s="332"/>
    </row>
    <row r="1397" spans="2:10" x14ac:dyDescent="0.25">
      <c r="B1397" s="329"/>
      <c r="C1397" s="330"/>
      <c r="D1397" s="331"/>
      <c r="E1397" s="332"/>
      <c r="F1397" s="332"/>
      <c r="G1397" s="332"/>
      <c r="H1397" s="332"/>
      <c r="I1397" s="332"/>
      <c r="J1397" s="332"/>
    </row>
    <row r="1398" spans="2:10" x14ac:dyDescent="0.25">
      <c r="B1398" s="329"/>
      <c r="C1398" s="330"/>
      <c r="D1398" s="331"/>
      <c r="E1398" s="332"/>
      <c r="F1398" s="332"/>
      <c r="G1398" s="332"/>
      <c r="H1398" s="332"/>
      <c r="I1398" s="332"/>
      <c r="J1398" s="332"/>
    </row>
    <row r="1399" spans="2:10" x14ac:dyDescent="0.25">
      <c r="B1399" s="329"/>
      <c r="C1399" s="330"/>
      <c r="D1399" s="331"/>
      <c r="E1399" s="332"/>
      <c r="F1399" s="332"/>
      <c r="G1399" s="332"/>
      <c r="H1399" s="332"/>
      <c r="I1399" s="332"/>
      <c r="J1399" s="332"/>
    </row>
    <row r="1400" spans="2:10" x14ac:dyDescent="0.25">
      <c r="B1400" s="329"/>
      <c r="C1400" s="330"/>
      <c r="D1400" s="331"/>
      <c r="E1400" s="332"/>
      <c r="F1400" s="332"/>
      <c r="G1400" s="332"/>
      <c r="H1400" s="332"/>
      <c r="I1400" s="332"/>
      <c r="J1400" s="332"/>
    </row>
    <row r="1401" spans="2:10" x14ac:dyDescent="0.25">
      <c r="B1401" s="329"/>
      <c r="C1401" s="330"/>
      <c r="D1401" s="331"/>
      <c r="E1401" s="332"/>
      <c r="F1401" s="332"/>
      <c r="G1401" s="332"/>
      <c r="H1401" s="332"/>
      <c r="I1401" s="332"/>
      <c r="J1401" s="332"/>
    </row>
    <row r="1402" spans="2:10" x14ac:dyDescent="0.25">
      <c r="B1402" s="329"/>
      <c r="C1402" s="330"/>
      <c r="D1402" s="331"/>
      <c r="E1402" s="332"/>
      <c r="F1402" s="332"/>
      <c r="G1402" s="332"/>
      <c r="H1402" s="332"/>
      <c r="I1402" s="332"/>
      <c r="J1402" s="332"/>
    </row>
    <row r="1403" spans="2:10" x14ac:dyDescent="0.25">
      <c r="B1403" s="329"/>
      <c r="C1403" s="330"/>
      <c r="D1403" s="331"/>
      <c r="E1403" s="332"/>
      <c r="F1403" s="332"/>
      <c r="G1403" s="332"/>
      <c r="H1403" s="332"/>
      <c r="I1403" s="332"/>
      <c r="J1403" s="332"/>
    </row>
    <row r="1404" spans="2:10" x14ac:dyDescent="0.25">
      <c r="B1404" s="329"/>
      <c r="C1404" s="330"/>
      <c r="D1404" s="331"/>
      <c r="E1404" s="332"/>
      <c r="F1404" s="332"/>
      <c r="G1404" s="332"/>
      <c r="H1404" s="332"/>
      <c r="I1404" s="332"/>
      <c r="J1404" s="332"/>
    </row>
    <row r="1405" spans="2:10" x14ac:dyDescent="0.25">
      <c r="B1405" s="329"/>
      <c r="C1405" s="330"/>
      <c r="D1405" s="331"/>
      <c r="E1405" s="332"/>
      <c r="F1405" s="332"/>
      <c r="G1405" s="332"/>
      <c r="H1405" s="332"/>
      <c r="I1405" s="332"/>
      <c r="J1405" s="332"/>
    </row>
    <row r="1406" spans="2:10" x14ac:dyDescent="0.25">
      <c r="B1406" s="329"/>
      <c r="C1406" s="330"/>
      <c r="D1406" s="331"/>
      <c r="E1406" s="332"/>
      <c r="F1406" s="332"/>
      <c r="G1406" s="332"/>
      <c r="H1406" s="332"/>
      <c r="I1406" s="332"/>
      <c r="J1406" s="332"/>
    </row>
    <row r="1407" spans="2:10" x14ac:dyDescent="0.25">
      <c r="B1407" s="329"/>
      <c r="C1407" s="330"/>
      <c r="D1407" s="331"/>
      <c r="E1407" s="332"/>
      <c r="F1407" s="332"/>
      <c r="G1407" s="332"/>
      <c r="H1407" s="332"/>
      <c r="I1407" s="332"/>
      <c r="J1407" s="332"/>
    </row>
    <row r="1408" spans="2:10" x14ac:dyDescent="0.25">
      <c r="B1408" s="329"/>
      <c r="C1408" s="330"/>
      <c r="D1408" s="331"/>
      <c r="E1408" s="332"/>
      <c r="F1408" s="332"/>
      <c r="G1408" s="332"/>
      <c r="H1408" s="332"/>
      <c r="I1408" s="332"/>
      <c r="J1408" s="332"/>
    </row>
    <row r="1409" spans="2:10" x14ac:dyDescent="0.25">
      <c r="B1409" s="329"/>
      <c r="C1409" s="330"/>
      <c r="D1409" s="331"/>
      <c r="E1409" s="332"/>
      <c r="F1409" s="332"/>
      <c r="G1409" s="332"/>
      <c r="H1409" s="332"/>
      <c r="I1409" s="332"/>
      <c r="J1409" s="332"/>
    </row>
    <row r="1410" spans="2:10" x14ac:dyDescent="0.25">
      <c r="B1410" s="329"/>
      <c r="C1410" s="330"/>
      <c r="D1410" s="331"/>
      <c r="E1410" s="332"/>
      <c r="F1410" s="332"/>
      <c r="G1410" s="332"/>
      <c r="H1410" s="332"/>
      <c r="I1410" s="332"/>
      <c r="J1410" s="332"/>
    </row>
    <row r="1411" spans="2:10" x14ac:dyDescent="0.25">
      <c r="B1411" s="329"/>
      <c r="C1411" s="330"/>
      <c r="D1411" s="331"/>
      <c r="E1411" s="332"/>
      <c r="F1411" s="332"/>
      <c r="G1411" s="332"/>
      <c r="H1411" s="332"/>
      <c r="I1411" s="332"/>
      <c r="J1411" s="332"/>
    </row>
    <row r="1412" spans="2:10" x14ac:dyDescent="0.25">
      <c r="B1412" s="329"/>
      <c r="C1412" s="330"/>
      <c r="D1412" s="331"/>
      <c r="E1412" s="332"/>
      <c r="F1412" s="332"/>
      <c r="G1412" s="332"/>
      <c r="H1412" s="332"/>
      <c r="I1412" s="332"/>
      <c r="J1412" s="332"/>
    </row>
    <row r="1413" spans="2:10" x14ac:dyDescent="0.25">
      <c r="B1413" s="329"/>
      <c r="C1413" s="330"/>
      <c r="D1413" s="331"/>
      <c r="E1413" s="332"/>
      <c r="F1413" s="332"/>
      <c r="G1413" s="332"/>
      <c r="H1413" s="332"/>
      <c r="I1413" s="332"/>
      <c r="J1413" s="332"/>
    </row>
    <row r="1414" spans="2:10" x14ac:dyDescent="0.25">
      <c r="B1414" s="329"/>
      <c r="C1414" s="330"/>
      <c r="D1414" s="331"/>
      <c r="E1414" s="332"/>
      <c r="F1414" s="332"/>
      <c r="G1414" s="332"/>
      <c r="H1414" s="332"/>
      <c r="I1414" s="332"/>
      <c r="J1414" s="332"/>
    </row>
    <row r="1415" spans="2:10" x14ac:dyDescent="0.25">
      <c r="B1415" s="329"/>
      <c r="C1415" s="330"/>
      <c r="D1415" s="331"/>
      <c r="E1415" s="332"/>
      <c r="F1415" s="332"/>
      <c r="G1415" s="332"/>
      <c r="H1415" s="332"/>
      <c r="I1415" s="332"/>
      <c r="J1415" s="332"/>
    </row>
    <row r="1416" spans="2:10" x14ac:dyDescent="0.25">
      <c r="B1416" s="329"/>
      <c r="C1416" s="330"/>
      <c r="D1416" s="331"/>
      <c r="E1416" s="332"/>
      <c r="F1416" s="332"/>
      <c r="G1416" s="332"/>
      <c r="H1416" s="332"/>
      <c r="I1416" s="332"/>
      <c r="J1416" s="332"/>
    </row>
    <row r="1417" spans="2:10" x14ac:dyDescent="0.25">
      <c r="B1417" s="329"/>
      <c r="C1417" s="330"/>
      <c r="D1417" s="331"/>
      <c r="E1417" s="332"/>
      <c r="F1417" s="332"/>
      <c r="G1417" s="332"/>
      <c r="H1417" s="332"/>
      <c r="I1417" s="332"/>
      <c r="J1417" s="332"/>
    </row>
    <row r="1418" spans="2:10" x14ac:dyDescent="0.25">
      <c r="B1418" s="329"/>
      <c r="C1418" s="330"/>
      <c r="D1418" s="331"/>
      <c r="E1418" s="332"/>
      <c r="F1418" s="332"/>
      <c r="G1418" s="332"/>
      <c r="H1418" s="332"/>
      <c r="I1418" s="332"/>
      <c r="J1418" s="332"/>
    </row>
    <row r="1419" spans="2:10" x14ac:dyDescent="0.25">
      <c r="B1419" s="329"/>
      <c r="C1419" s="330"/>
      <c r="D1419" s="331"/>
      <c r="E1419" s="332"/>
      <c r="F1419" s="332"/>
      <c r="G1419" s="332"/>
      <c r="H1419" s="332"/>
      <c r="I1419" s="332"/>
      <c r="J1419" s="332"/>
    </row>
    <row r="1420" spans="2:10" x14ac:dyDescent="0.25">
      <c r="B1420" s="329"/>
      <c r="C1420" s="330"/>
      <c r="D1420" s="331"/>
      <c r="E1420" s="332"/>
      <c r="F1420" s="332"/>
      <c r="G1420" s="332"/>
      <c r="H1420" s="332"/>
      <c r="I1420" s="332"/>
      <c r="J1420" s="332"/>
    </row>
    <row r="1421" spans="2:10" x14ac:dyDescent="0.25">
      <c r="B1421" s="329"/>
      <c r="C1421" s="330"/>
      <c r="D1421" s="331"/>
      <c r="E1421" s="332"/>
      <c r="F1421" s="332"/>
      <c r="G1421" s="332"/>
      <c r="H1421" s="332"/>
      <c r="I1421" s="332"/>
      <c r="J1421" s="332"/>
    </row>
    <row r="1422" spans="2:10" x14ac:dyDescent="0.25">
      <c r="B1422" s="329"/>
      <c r="C1422" s="330"/>
      <c r="D1422" s="331"/>
      <c r="E1422" s="332"/>
      <c r="F1422" s="332"/>
      <c r="G1422" s="332"/>
      <c r="H1422" s="332"/>
      <c r="I1422" s="332"/>
      <c r="J1422" s="332"/>
    </row>
    <row r="1423" spans="2:10" x14ac:dyDescent="0.25">
      <c r="B1423" s="329"/>
      <c r="C1423" s="330"/>
      <c r="D1423" s="331"/>
      <c r="E1423" s="332"/>
      <c r="F1423" s="332"/>
      <c r="G1423" s="332"/>
      <c r="H1423" s="332"/>
      <c r="I1423" s="332"/>
      <c r="J1423" s="332"/>
    </row>
    <row r="1424" spans="2:10" x14ac:dyDescent="0.25">
      <c r="B1424" s="329"/>
      <c r="C1424" s="330"/>
      <c r="D1424" s="331"/>
      <c r="E1424" s="332"/>
      <c r="F1424" s="332"/>
      <c r="G1424" s="332"/>
      <c r="H1424" s="332"/>
      <c r="I1424" s="332"/>
      <c r="J1424" s="332"/>
    </row>
    <row r="1425" spans="2:10" x14ac:dyDescent="0.25">
      <c r="B1425" s="329"/>
      <c r="C1425" s="330"/>
      <c r="D1425" s="331"/>
      <c r="E1425" s="332"/>
      <c r="F1425" s="332"/>
      <c r="G1425" s="332"/>
      <c r="H1425" s="332"/>
      <c r="I1425" s="332"/>
      <c r="J1425" s="332"/>
    </row>
    <row r="1426" spans="2:10" x14ac:dyDescent="0.25">
      <c r="B1426" s="329"/>
      <c r="C1426" s="330"/>
      <c r="D1426" s="331"/>
      <c r="E1426" s="332"/>
      <c r="F1426" s="332"/>
      <c r="G1426" s="332"/>
      <c r="H1426" s="332"/>
      <c r="I1426" s="332"/>
      <c r="J1426" s="332"/>
    </row>
    <row r="1427" spans="2:10" x14ac:dyDescent="0.25">
      <c r="B1427" s="329"/>
      <c r="C1427" s="330"/>
      <c r="D1427" s="331"/>
      <c r="E1427" s="332"/>
      <c r="F1427" s="332"/>
      <c r="G1427" s="332"/>
      <c r="H1427" s="332"/>
      <c r="I1427" s="332"/>
      <c r="J1427" s="332"/>
    </row>
    <row r="1428" spans="2:10" x14ac:dyDescent="0.25">
      <c r="B1428" s="329"/>
      <c r="C1428" s="330"/>
      <c r="D1428" s="331"/>
      <c r="E1428" s="332"/>
      <c r="F1428" s="332"/>
      <c r="G1428" s="332"/>
      <c r="H1428" s="332"/>
      <c r="I1428" s="332"/>
      <c r="J1428" s="332"/>
    </row>
    <row r="1429" spans="2:10" x14ac:dyDescent="0.25">
      <c r="B1429" s="329"/>
      <c r="C1429" s="330"/>
      <c r="D1429" s="331"/>
      <c r="E1429" s="332"/>
      <c r="F1429" s="332"/>
      <c r="G1429" s="332"/>
      <c r="H1429" s="332"/>
      <c r="I1429" s="332"/>
      <c r="J1429" s="332"/>
    </row>
    <row r="1430" spans="2:10" x14ac:dyDescent="0.25">
      <c r="B1430" s="329"/>
      <c r="C1430" s="330"/>
      <c r="D1430" s="331"/>
      <c r="E1430" s="332"/>
      <c r="F1430" s="332"/>
      <c r="G1430" s="332"/>
      <c r="H1430" s="332"/>
      <c r="I1430" s="332"/>
      <c r="J1430" s="332"/>
    </row>
    <row r="1431" spans="2:10" x14ac:dyDescent="0.25">
      <c r="B1431" s="329"/>
      <c r="C1431" s="330"/>
      <c r="D1431" s="331"/>
      <c r="E1431" s="332"/>
      <c r="F1431" s="332"/>
      <c r="G1431" s="332"/>
      <c r="H1431" s="332"/>
      <c r="I1431" s="332"/>
      <c r="J1431" s="332"/>
    </row>
    <row r="1432" spans="2:10" x14ac:dyDescent="0.25">
      <c r="B1432" s="329"/>
      <c r="C1432" s="330"/>
      <c r="D1432" s="331"/>
      <c r="E1432" s="332"/>
      <c r="F1432" s="332"/>
      <c r="G1432" s="332"/>
      <c r="H1432" s="332"/>
      <c r="I1432" s="332"/>
      <c r="J1432" s="332"/>
    </row>
    <row r="1433" spans="2:10" x14ac:dyDescent="0.25">
      <c r="B1433" s="329"/>
      <c r="C1433" s="330"/>
      <c r="D1433" s="331"/>
      <c r="E1433" s="332"/>
      <c r="F1433" s="332"/>
      <c r="G1433" s="332"/>
      <c r="H1433" s="332"/>
      <c r="I1433" s="332"/>
      <c r="J1433" s="332"/>
    </row>
    <row r="1434" spans="2:10" x14ac:dyDescent="0.25">
      <c r="B1434" s="329"/>
      <c r="C1434" s="330"/>
      <c r="D1434" s="331"/>
      <c r="E1434" s="332"/>
      <c r="F1434" s="332"/>
      <c r="G1434" s="332"/>
      <c r="H1434" s="332"/>
      <c r="I1434" s="332"/>
      <c r="J1434" s="332"/>
    </row>
    <row r="1435" spans="2:10" x14ac:dyDescent="0.25">
      <c r="B1435" s="329"/>
      <c r="C1435" s="330"/>
      <c r="D1435" s="331"/>
      <c r="E1435" s="332"/>
      <c r="F1435" s="332"/>
      <c r="G1435" s="332"/>
      <c r="H1435" s="332"/>
      <c r="I1435" s="332"/>
      <c r="J1435" s="332"/>
    </row>
    <row r="1436" spans="2:10" x14ac:dyDescent="0.25">
      <c r="B1436" s="329"/>
      <c r="C1436" s="330"/>
      <c r="D1436" s="331"/>
      <c r="E1436" s="332"/>
      <c r="F1436" s="332"/>
      <c r="G1436" s="332"/>
      <c r="H1436" s="332"/>
      <c r="I1436" s="332"/>
      <c r="J1436" s="332"/>
    </row>
    <row r="1437" spans="2:10" x14ac:dyDescent="0.25">
      <c r="B1437" s="329"/>
      <c r="C1437" s="330"/>
      <c r="D1437" s="331"/>
      <c r="E1437" s="332"/>
      <c r="F1437" s="332"/>
      <c r="G1437" s="332"/>
      <c r="H1437" s="332"/>
      <c r="I1437" s="332"/>
      <c r="J1437" s="332"/>
    </row>
    <row r="1438" spans="2:10" x14ac:dyDescent="0.25">
      <c r="B1438" s="329"/>
      <c r="C1438" s="330"/>
      <c r="D1438" s="331"/>
      <c r="E1438" s="332"/>
      <c r="F1438" s="332"/>
      <c r="G1438" s="332"/>
      <c r="H1438" s="332"/>
      <c r="I1438" s="332"/>
      <c r="J1438" s="332"/>
    </row>
    <row r="1439" spans="2:10" x14ac:dyDescent="0.25">
      <c r="B1439" s="329"/>
      <c r="C1439" s="330"/>
      <c r="D1439" s="331"/>
      <c r="E1439" s="332"/>
      <c r="F1439" s="332"/>
      <c r="G1439" s="332"/>
      <c r="H1439" s="332"/>
      <c r="I1439" s="332"/>
      <c r="J1439" s="332"/>
    </row>
    <row r="1440" spans="2:10" x14ac:dyDescent="0.25">
      <c r="B1440" s="329"/>
      <c r="C1440" s="330"/>
      <c r="D1440" s="331"/>
      <c r="E1440" s="332"/>
      <c r="F1440" s="332"/>
      <c r="G1440" s="332"/>
      <c r="H1440" s="332"/>
      <c r="I1440" s="332"/>
      <c r="J1440" s="332"/>
    </row>
    <row r="1441" spans="2:10" x14ac:dyDescent="0.25">
      <c r="B1441" s="329"/>
      <c r="C1441" s="330"/>
      <c r="D1441" s="331"/>
      <c r="E1441" s="332"/>
      <c r="F1441" s="332"/>
      <c r="G1441" s="332"/>
      <c r="H1441" s="332"/>
      <c r="I1441" s="332"/>
      <c r="J1441" s="332"/>
    </row>
    <row r="1442" spans="2:10" x14ac:dyDescent="0.25">
      <c r="B1442" s="329"/>
      <c r="C1442" s="330"/>
      <c r="D1442" s="331"/>
      <c r="E1442" s="332"/>
      <c r="F1442" s="332"/>
      <c r="G1442" s="332"/>
      <c r="H1442" s="332"/>
      <c r="I1442" s="332"/>
      <c r="J1442" s="332"/>
    </row>
    <row r="1443" spans="2:10" x14ac:dyDescent="0.25">
      <c r="B1443" s="329"/>
      <c r="C1443" s="330"/>
      <c r="D1443" s="331"/>
      <c r="E1443" s="332"/>
      <c r="F1443" s="332"/>
      <c r="G1443" s="332"/>
      <c r="H1443" s="332"/>
      <c r="I1443" s="332"/>
      <c r="J1443" s="332"/>
    </row>
    <row r="1444" spans="2:10" x14ac:dyDescent="0.25">
      <c r="B1444" s="329"/>
      <c r="C1444" s="330"/>
      <c r="D1444" s="331"/>
      <c r="E1444" s="332"/>
      <c r="F1444" s="332"/>
      <c r="G1444" s="332"/>
      <c r="H1444" s="332"/>
      <c r="I1444" s="332"/>
      <c r="J1444" s="332"/>
    </row>
    <row r="1445" spans="2:10" x14ac:dyDescent="0.25">
      <c r="B1445" s="329"/>
      <c r="C1445" s="330"/>
      <c r="D1445" s="331"/>
      <c r="E1445" s="332"/>
      <c r="F1445" s="332"/>
      <c r="G1445" s="332"/>
      <c r="H1445" s="332"/>
      <c r="I1445" s="332"/>
      <c r="J1445" s="332"/>
    </row>
    <row r="1446" spans="2:10" x14ac:dyDescent="0.25">
      <c r="B1446" s="329"/>
      <c r="C1446" s="330"/>
      <c r="D1446" s="331"/>
      <c r="E1446" s="332"/>
      <c r="F1446" s="332"/>
      <c r="G1446" s="332"/>
      <c r="H1446" s="332"/>
      <c r="I1446" s="332"/>
      <c r="J1446" s="332"/>
    </row>
    <row r="1447" spans="2:10" x14ac:dyDescent="0.25">
      <c r="B1447" s="329"/>
      <c r="C1447" s="330"/>
      <c r="D1447" s="331"/>
      <c r="E1447" s="332"/>
      <c r="F1447" s="332"/>
      <c r="G1447" s="332"/>
      <c r="H1447" s="332"/>
      <c r="I1447" s="332"/>
      <c r="J1447" s="332"/>
    </row>
    <row r="1448" spans="2:10" x14ac:dyDescent="0.25">
      <c r="B1448" s="329"/>
      <c r="C1448" s="330"/>
      <c r="D1448" s="331"/>
      <c r="E1448" s="332"/>
      <c r="F1448" s="332"/>
      <c r="G1448" s="332"/>
      <c r="H1448" s="332"/>
      <c r="I1448" s="332"/>
      <c r="J1448" s="332"/>
    </row>
    <row r="1449" spans="2:10" x14ac:dyDescent="0.25">
      <c r="B1449" s="329"/>
      <c r="C1449" s="330"/>
      <c r="D1449" s="331"/>
      <c r="E1449" s="332"/>
      <c r="F1449" s="332"/>
      <c r="G1449" s="332"/>
      <c r="H1449" s="332"/>
      <c r="I1449" s="332"/>
      <c r="J1449" s="332"/>
    </row>
    <row r="1450" spans="2:10" x14ac:dyDescent="0.25">
      <c r="B1450" s="329"/>
      <c r="C1450" s="330"/>
      <c r="D1450" s="331"/>
      <c r="E1450" s="332"/>
      <c r="F1450" s="332"/>
      <c r="G1450" s="332"/>
      <c r="H1450" s="332"/>
      <c r="I1450" s="332"/>
      <c r="J1450" s="332"/>
    </row>
    <row r="1451" spans="2:10" x14ac:dyDescent="0.25">
      <c r="B1451" s="329"/>
      <c r="C1451" s="330"/>
      <c r="D1451" s="331"/>
      <c r="E1451" s="332"/>
      <c r="F1451" s="332"/>
      <c r="G1451" s="332"/>
      <c r="H1451" s="332"/>
      <c r="I1451" s="332"/>
      <c r="J1451" s="332"/>
    </row>
    <row r="1452" spans="2:10" x14ac:dyDescent="0.25">
      <c r="B1452" s="329"/>
      <c r="C1452" s="330"/>
      <c r="D1452" s="331"/>
      <c r="E1452" s="332"/>
      <c r="F1452" s="332"/>
      <c r="G1452" s="332"/>
      <c r="H1452" s="332"/>
      <c r="I1452" s="332"/>
      <c r="J1452" s="332"/>
    </row>
    <row r="1453" spans="2:10" x14ac:dyDescent="0.25">
      <c r="B1453" s="329"/>
      <c r="C1453" s="330"/>
      <c r="D1453" s="331"/>
      <c r="E1453" s="332"/>
      <c r="F1453" s="332"/>
      <c r="G1453" s="332"/>
      <c r="H1453" s="332"/>
      <c r="I1453" s="332"/>
      <c r="J1453" s="332"/>
    </row>
    <row r="1454" spans="2:10" x14ac:dyDescent="0.25">
      <c r="B1454" s="329"/>
      <c r="C1454" s="330"/>
      <c r="D1454" s="331"/>
      <c r="E1454" s="332"/>
      <c r="F1454" s="332"/>
      <c r="G1454" s="332"/>
      <c r="H1454" s="332"/>
      <c r="I1454" s="332"/>
      <c r="J1454" s="332"/>
    </row>
    <row r="1455" spans="2:10" x14ac:dyDescent="0.25">
      <c r="B1455" s="329"/>
      <c r="C1455" s="330"/>
      <c r="D1455" s="331"/>
      <c r="E1455" s="332"/>
      <c r="F1455" s="332"/>
      <c r="G1455" s="332"/>
      <c r="H1455" s="332"/>
      <c r="I1455" s="332"/>
      <c r="J1455" s="332"/>
    </row>
    <row r="1456" spans="2:10" x14ac:dyDescent="0.25">
      <c r="B1456" s="329"/>
      <c r="C1456" s="330"/>
      <c r="D1456" s="331"/>
      <c r="E1456" s="332"/>
      <c r="F1456" s="332"/>
      <c r="G1456" s="332"/>
      <c r="H1456" s="332"/>
      <c r="I1456" s="332"/>
      <c r="J1456" s="332"/>
    </row>
    <row r="1457" spans="2:10" x14ac:dyDescent="0.25">
      <c r="B1457" s="329"/>
      <c r="C1457" s="330"/>
      <c r="D1457" s="331"/>
      <c r="E1457" s="332"/>
      <c r="F1457" s="332"/>
      <c r="G1457" s="332"/>
      <c r="H1457" s="332"/>
      <c r="I1457" s="332"/>
      <c r="J1457" s="332"/>
    </row>
    <row r="1458" spans="2:10" x14ac:dyDescent="0.25">
      <c r="B1458" s="329"/>
      <c r="C1458" s="330"/>
      <c r="D1458" s="331"/>
      <c r="E1458" s="332"/>
      <c r="F1458" s="332"/>
      <c r="G1458" s="332"/>
      <c r="H1458" s="332"/>
      <c r="I1458" s="332"/>
      <c r="J1458" s="332"/>
    </row>
    <row r="1459" spans="2:10" x14ac:dyDescent="0.25">
      <c r="B1459" s="329"/>
      <c r="C1459" s="330"/>
      <c r="D1459" s="331"/>
      <c r="E1459" s="332"/>
      <c r="F1459" s="332"/>
      <c r="G1459" s="332"/>
      <c r="H1459" s="332"/>
      <c r="I1459" s="332"/>
      <c r="J1459" s="332"/>
    </row>
    <row r="1460" spans="2:10" x14ac:dyDescent="0.25">
      <c r="B1460" s="329"/>
      <c r="C1460" s="330"/>
      <c r="D1460" s="331"/>
      <c r="E1460" s="332"/>
      <c r="F1460" s="332"/>
      <c r="G1460" s="332"/>
      <c r="H1460" s="332"/>
      <c r="I1460" s="332"/>
      <c r="J1460" s="332"/>
    </row>
    <row r="1461" spans="2:10" x14ac:dyDescent="0.25">
      <c r="B1461" s="329"/>
      <c r="C1461" s="330"/>
      <c r="D1461" s="331"/>
      <c r="E1461" s="332"/>
      <c r="F1461" s="332"/>
      <c r="G1461" s="332"/>
      <c r="H1461" s="332"/>
      <c r="I1461" s="332"/>
      <c r="J1461" s="332"/>
    </row>
    <row r="1462" spans="2:10" x14ac:dyDescent="0.25">
      <c r="B1462" s="329"/>
      <c r="C1462" s="330"/>
      <c r="D1462" s="331"/>
      <c r="E1462" s="332"/>
      <c r="F1462" s="332"/>
      <c r="G1462" s="332"/>
      <c r="H1462" s="332"/>
      <c r="I1462" s="332"/>
      <c r="J1462" s="332"/>
    </row>
    <row r="1463" spans="2:10" x14ac:dyDescent="0.25">
      <c r="B1463" s="329"/>
      <c r="C1463" s="330"/>
      <c r="D1463" s="331"/>
      <c r="E1463" s="332"/>
      <c r="F1463" s="332"/>
      <c r="G1463" s="332"/>
      <c r="H1463" s="332"/>
      <c r="I1463" s="332"/>
      <c r="J1463" s="332"/>
    </row>
    <row r="1464" spans="2:10" x14ac:dyDescent="0.25">
      <c r="B1464" s="329"/>
      <c r="C1464" s="330"/>
      <c r="D1464" s="331"/>
      <c r="E1464" s="332"/>
      <c r="F1464" s="332"/>
      <c r="G1464" s="332"/>
      <c r="H1464" s="332"/>
      <c r="I1464" s="332"/>
      <c r="J1464" s="332"/>
    </row>
    <row r="1465" spans="2:10" x14ac:dyDescent="0.25">
      <c r="B1465" s="329"/>
      <c r="C1465" s="330"/>
      <c r="D1465" s="331"/>
      <c r="E1465" s="332"/>
      <c r="F1465" s="332"/>
      <c r="G1465" s="332"/>
      <c r="H1465" s="332"/>
      <c r="I1465" s="332"/>
      <c r="J1465" s="332"/>
    </row>
    <row r="1466" spans="2:10" x14ac:dyDescent="0.25">
      <c r="B1466" s="329"/>
      <c r="C1466" s="330"/>
      <c r="D1466" s="331"/>
      <c r="E1466" s="332"/>
      <c r="F1466" s="332"/>
      <c r="G1466" s="332"/>
      <c r="H1466" s="332"/>
      <c r="I1466" s="332"/>
      <c r="J1466" s="332"/>
    </row>
    <row r="1467" spans="2:10" x14ac:dyDescent="0.25">
      <c r="B1467" s="329"/>
      <c r="C1467" s="330"/>
      <c r="D1467" s="331"/>
      <c r="E1467" s="332"/>
      <c r="F1467" s="332"/>
      <c r="G1467" s="332"/>
      <c r="H1467" s="332"/>
      <c r="I1467" s="332"/>
      <c r="J1467" s="332"/>
    </row>
    <row r="1468" spans="2:10" x14ac:dyDescent="0.25">
      <c r="B1468" s="329"/>
      <c r="C1468" s="330"/>
      <c r="D1468" s="331"/>
      <c r="E1468" s="332"/>
      <c r="F1468" s="332"/>
      <c r="G1468" s="332"/>
      <c r="H1468" s="332"/>
      <c r="I1468" s="332"/>
      <c r="J1468" s="332"/>
    </row>
    <row r="1469" spans="2:10" x14ac:dyDescent="0.25">
      <c r="B1469" s="329"/>
      <c r="C1469" s="330"/>
      <c r="D1469" s="331"/>
      <c r="E1469" s="332"/>
      <c r="F1469" s="332"/>
      <c r="G1469" s="332"/>
      <c r="H1469" s="332"/>
      <c r="I1469" s="332"/>
      <c r="J1469" s="332"/>
    </row>
    <row r="1470" spans="2:10" x14ac:dyDescent="0.25">
      <c r="B1470" s="329"/>
      <c r="C1470" s="330"/>
      <c r="D1470" s="331"/>
      <c r="E1470" s="332"/>
      <c r="F1470" s="332"/>
      <c r="G1470" s="332"/>
      <c r="H1470" s="332"/>
      <c r="I1470" s="332"/>
      <c r="J1470" s="332"/>
    </row>
    <row r="1471" spans="2:10" x14ac:dyDescent="0.25">
      <c r="B1471" s="329"/>
      <c r="C1471" s="330"/>
      <c r="D1471" s="331"/>
      <c r="E1471" s="332"/>
      <c r="F1471" s="332"/>
      <c r="G1471" s="332"/>
      <c r="H1471" s="332"/>
      <c r="I1471" s="332"/>
      <c r="J1471" s="332"/>
    </row>
    <row r="1472" spans="2:10" x14ac:dyDescent="0.25">
      <c r="B1472" s="329"/>
      <c r="C1472" s="330"/>
      <c r="D1472" s="331"/>
      <c r="E1472" s="332"/>
      <c r="F1472" s="332"/>
      <c r="G1472" s="332"/>
      <c r="H1472" s="332"/>
      <c r="I1472" s="332"/>
      <c r="J1472" s="332"/>
    </row>
    <row r="1473" spans="2:10" x14ac:dyDescent="0.25">
      <c r="B1473" s="329"/>
      <c r="C1473" s="330"/>
      <c r="D1473" s="331"/>
      <c r="E1473" s="332"/>
      <c r="F1473" s="332"/>
      <c r="G1473" s="332"/>
      <c r="H1473" s="332"/>
      <c r="I1473" s="332"/>
      <c r="J1473" s="332"/>
    </row>
    <row r="1474" spans="2:10" x14ac:dyDescent="0.25">
      <c r="B1474" s="329"/>
      <c r="C1474" s="330"/>
      <c r="D1474" s="331"/>
      <c r="E1474" s="332"/>
      <c r="F1474" s="332"/>
      <c r="G1474" s="332"/>
      <c r="H1474" s="332"/>
      <c r="I1474" s="332"/>
      <c r="J1474" s="332"/>
    </row>
    <row r="1475" spans="2:10" x14ac:dyDescent="0.25">
      <c r="B1475" s="329"/>
      <c r="C1475" s="330"/>
      <c r="D1475" s="331"/>
      <c r="E1475" s="332"/>
      <c r="F1475" s="332"/>
      <c r="G1475" s="332"/>
      <c r="H1475" s="332"/>
      <c r="I1475" s="332"/>
      <c r="J1475" s="332"/>
    </row>
    <row r="1476" spans="2:10" x14ac:dyDescent="0.25">
      <c r="B1476" s="329"/>
      <c r="C1476" s="330"/>
      <c r="D1476" s="331"/>
      <c r="E1476" s="332"/>
      <c r="F1476" s="332"/>
      <c r="G1476" s="332"/>
      <c r="H1476" s="332"/>
      <c r="I1476" s="332"/>
      <c r="J1476" s="332"/>
    </row>
    <row r="1477" spans="2:10" x14ac:dyDescent="0.25">
      <c r="B1477" s="329"/>
      <c r="C1477" s="330"/>
      <c r="D1477" s="331"/>
      <c r="E1477" s="332"/>
      <c r="F1477" s="332"/>
      <c r="G1477" s="332"/>
      <c r="H1477" s="332"/>
      <c r="I1477" s="332"/>
      <c r="J1477" s="332"/>
    </row>
    <row r="1478" spans="2:10" x14ac:dyDescent="0.25">
      <c r="B1478" s="329"/>
      <c r="C1478" s="330"/>
      <c r="D1478" s="331"/>
      <c r="E1478" s="332"/>
      <c r="F1478" s="332"/>
      <c r="G1478" s="332"/>
      <c r="H1478" s="332"/>
      <c r="I1478" s="332"/>
      <c r="J1478" s="332"/>
    </row>
    <row r="1479" spans="2:10" x14ac:dyDescent="0.25">
      <c r="B1479" s="329"/>
      <c r="C1479" s="330"/>
      <c r="D1479" s="331"/>
      <c r="E1479" s="332"/>
      <c r="F1479" s="332"/>
      <c r="G1479" s="332"/>
      <c r="H1479" s="332"/>
      <c r="I1479" s="332"/>
      <c r="J1479" s="332"/>
    </row>
    <row r="1480" spans="2:10" x14ac:dyDescent="0.25">
      <c r="B1480" s="329"/>
      <c r="C1480" s="330"/>
      <c r="D1480" s="331"/>
      <c r="E1480" s="332"/>
      <c r="F1480" s="332"/>
      <c r="G1480" s="332"/>
      <c r="H1480" s="332"/>
      <c r="I1480" s="332"/>
      <c r="J1480" s="332"/>
    </row>
    <row r="1481" spans="2:10" x14ac:dyDescent="0.25">
      <c r="B1481" s="329"/>
      <c r="C1481" s="330"/>
      <c r="D1481" s="331"/>
      <c r="E1481" s="332"/>
      <c r="F1481" s="332"/>
      <c r="G1481" s="332"/>
      <c r="H1481" s="332"/>
      <c r="I1481" s="332"/>
      <c r="J1481" s="332"/>
    </row>
    <row r="1482" spans="2:10" x14ac:dyDescent="0.25">
      <c r="B1482" s="329"/>
      <c r="C1482" s="330"/>
      <c r="D1482" s="331"/>
      <c r="E1482" s="332"/>
      <c r="F1482" s="332"/>
      <c r="G1482" s="332"/>
      <c r="H1482" s="332"/>
      <c r="I1482" s="332"/>
      <c r="J1482" s="332"/>
    </row>
    <row r="1483" spans="2:10" x14ac:dyDescent="0.25">
      <c r="B1483" s="329"/>
      <c r="C1483" s="330"/>
      <c r="D1483" s="331"/>
      <c r="E1483" s="332"/>
      <c r="F1483" s="332"/>
      <c r="G1483" s="332"/>
      <c r="H1483" s="332"/>
      <c r="I1483" s="332"/>
      <c r="J1483" s="332"/>
    </row>
    <row r="1484" spans="2:10" x14ac:dyDescent="0.25">
      <c r="B1484" s="329"/>
      <c r="C1484" s="330"/>
      <c r="D1484" s="331"/>
      <c r="E1484" s="332"/>
      <c r="F1484" s="332"/>
      <c r="G1484" s="332"/>
      <c r="H1484" s="332"/>
      <c r="I1484" s="332"/>
      <c r="J1484" s="332"/>
    </row>
    <row r="1485" spans="2:10" x14ac:dyDescent="0.25">
      <c r="B1485" s="329"/>
      <c r="C1485" s="330"/>
      <c r="D1485" s="331"/>
      <c r="E1485" s="332"/>
      <c r="F1485" s="332"/>
      <c r="G1485" s="332"/>
      <c r="H1485" s="332"/>
      <c r="I1485" s="332"/>
      <c r="J1485" s="332"/>
    </row>
    <row r="1486" spans="2:10" x14ac:dyDescent="0.25">
      <c r="B1486" s="329"/>
      <c r="C1486" s="330"/>
      <c r="D1486" s="331"/>
      <c r="E1486" s="332"/>
      <c r="F1486" s="332"/>
      <c r="G1486" s="332"/>
      <c r="H1486" s="332"/>
      <c r="I1486" s="332"/>
      <c r="J1486" s="332"/>
    </row>
    <row r="1487" spans="2:10" x14ac:dyDescent="0.25">
      <c r="B1487" s="329"/>
      <c r="C1487" s="330"/>
      <c r="D1487" s="331"/>
      <c r="E1487" s="332"/>
      <c r="F1487" s="332"/>
      <c r="G1487" s="332"/>
      <c r="H1487" s="332"/>
      <c r="I1487" s="332"/>
      <c r="J1487" s="332"/>
    </row>
    <row r="1488" spans="2:10" x14ac:dyDescent="0.25">
      <c r="B1488" s="329"/>
      <c r="C1488" s="330"/>
      <c r="D1488" s="331"/>
      <c r="E1488" s="332"/>
      <c r="F1488" s="332"/>
      <c r="G1488" s="332"/>
      <c r="H1488" s="332"/>
      <c r="I1488" s="332"/>
      <c r="J1488" s="332"/>
    </row>
    <row r="1489" spans="2:10" x14ac:dyDescent="0.25">
      <c r="B1489" s="329"/>
      <c r="C1489" s="330"/>
      <c r="D1489" s="331"/>
      <c r="E1489" s="332"/>
      <c r="F1489" s="332"/>
      <c r="G1489" s="332"/>
      <c r="H1489" s="332"/>
      <c r="I1489" s="332"/>
      <c r="J1489" s="332"/>
    </row>
    <row r="1490" spans="2:10" x14ac:dyDescent="0.25">
      <c r="B1490" s="329"/>
      <c r="C1490" s="330"/>
      <c r="D1490" s="331"/>
      <c r="E1490" s="332"/>
      <c r="F1490" s="332"/>
      <c r="G1490" s="332"/>
      <c r="H1490" s="332"/>
      <c r="I1490" s="332"/>
      <c r="J1490" s="332"/>
    </row>
    <row r="1491" spans="2:10" x14ac:dyDescent="0.25">
      <c r="B1491" s="329"/>
      <c r="C1491" s="330"/>
      <c r="D1491" s="331"/>
      <c r="E1491" s="332"/>
      <c r="F1491" s="332"/>
      <c r="G1491" s="332"/>
      <c r="H1491" s="332"/>
      <c r="I1491" s="332"/>
      <c r="J1491" s="332"/>
    </row>
    <row r="1492" spans="2:10" x14ac:dyDescent="0.25">
      <c r="B1492" s="329"/>
      <c r="C1492" s="330"/>
      <c r="D1492" s="331"/>
      <c r="E1492" s="332"/>
      <c r="F1492" s="332"/>
      <c r="G1492" s="332"/>
      <c r="H1492" s="332"/>
      <c r="I1492" s="332"/>
      <c r="J1492" s="332"/>
    </row>
    <row r="1493" spans="2:10" x14ac:dyDescent="0.25">
      <c r="B1493" s="329"/>
      <c r="C1493" s="330"/>
      <c r="D1493" s="331"/>
      <c r="E1493" s="332"/>
      <c r="F1493" s="332"/>
      <c r="G1493" s="332"/>
      <c r="H1493" s="332"/>
      <c r="I1493" s="332"/>
      <c r="J1493" s="332"/>
    </row>
    <row r="1494" spans="2:10" x14ac:dyDescent="0.25">
      <c r="B1494" s="329"/>
      <c r="C1494" s="330"/>
      <c r="D1494" s="331"/>
      <c r="E1494" s="332"/>
      <c r="F1494" s="332"/>
      <c r="G1494" s="332"/>
      <c r="H1494" s="332"/>
      <c r="I1494" s="332"/>
      <c r="J1494" s="332"/>
    </row>
    <row r="1495" spans="2:10" x14ac:dyDescent="0.25">
      <c r="B1495" s="329"/>
      <c r="C1495" s="330"/>
      <c r="D1495" s="331"/>
      <c r="E1495" s="332"/>
      <c r="F1495" s="332"/>
      <c r="G1495" s="332"/>
      <c r="H1495" s="332"/>
      <c r="I1495" s="332"/>
      <c r="J1495" s="332"/>
    </row>
    <row r="1496" spans="2:10" x14ac:dyDescent="0.25">
      <c r="B1496" s="329"/>
      <c r="C1496" s="330"/>
      <c r="D1496" s="331"/>
      <c r="E1496" s="332"/>
      <c r="F1496" s="332"/>
      <c r="G1496" s="332"/>
      <c r="H1496" s="332"/>
      <c r="I1496" s="332"/>
      <c r="J1496" s="332"/>
    </row>
    <row r="1497" spans="2:10" x14ac:dyDescent="0.25">
      <c r="B1497" s="329"/>
      <c r="C1497" s="330"/>
      <c r="D1497" s="331"/>
      <c r="E1497" s="332"/>
      <c r="F1497" s="332"/>
      <c r="G1497" s="332"/>
      <c r="H1497" s="332"/>
      <c r="I1497" s="332"/>
      <c r="J1497" s="332"/>
    </row>
    <row r="1498" spans="2:10" x14ac:dyDescent="0.25">
      <c r="B1498" s="329"/>
      <c r="C1498" s="330"/>
      <c r="D1498" s="331"/>
      <c r="E1498" s="332"/>
      <c r="F1498" s="332"/>
      <c r="G1498" s="332"/>
      <c r="H1498" s="332"/>
      <c r="I1498" s="332"/>
      <c r="J1498" s="332"/>
    </row>
    <row r="1499" spans="2:10" x14ac:dyDescent="0.25">
      <c r="B1499" s="329"/>
      <c r="C1499" s="330"/>
      <c r="D1499" s="331"/>
      <c r="E1499" s="332"/>
      <c r="F1499" s="332"/>
      <c r="G1499" s="332"/>
      <c r="H1499" s="332"/>
      <c r="I1499" s="332"/>
      <c r="J1499" s="332"/>
    </row>
    <row r="1500" spans="2:10" x14ac:dyDescent="0.25">
      <c r="B1500" s="329"/>
      <c r="C1500" s="330"/>
      <c r="D1500" s="331"/>
      <c r="E1500" s="332"/>
      <c r="F1500" s="332"/>
      <c r="G1500" s="332"/>
      <c r="H1500" s="332"/>
      <c r="I1500" s="332"/>
      <c r="J1500" s="332"/>
    </row>
    <row r="1501" spans="2:10" x14ac:dyDescent="0.25">
      <c r="B1501" s="329"/>
      <c r="C1501" s="330"/>
      <c r="D1501" s="331"/>
      <c r="E1501" s="332"/>
      <c r="F1501" s="332"/>
      <c r="G1501" s="332"/>
      <c r="H1501" s="332"/>
      <c r="I1501" s="332"/>
      <c r="J1501" s="332"/>
    </row>
    <row r="1502" spans="2:10" x14ac:dyDescent="0.25">
      <c r="B1502" s="329"/>
      <c r="C1502" s="330"/>
      <c r="D1502" s="331"/>
      <c r="E1502" s="332"/>
      <c r="F1502" s="332"/>
      <c r="G1502" s="332"/>
      <c r="H1502" s="332"/>
      <c r="I1502" s="332"/>
      <c r="J1502" s="332"/>
    </row>
    <row r="1503" spans="2:10" x14ac:dyDescent="0.25">
      <c r="B1503" s="329"/>
      <c r="C1503" s="330"/>
      <c r="D1503" s="331"/>
      <c r="E1503" s="332"/>
      <c r="F1503" s="332"/>
      <c r="G1503" s="332"/>
      <c r="H1503" s="332"/>
      <c r="I1503" s="332"/>
      <c r="J1503" s="332"/>
    </row>
    <row r="1504" spans="2:10" x14ac:dyDescent="0.25">
      <c r="B1504" s="329"/>
      <c r="C1504" s="330"/>
      <c r="D1504" s="331"/>
      <c r="E1504" s="332"/>
      <c r="F1504" s="332"/>
      <c r="G1504" s="332"/>
      <c r="H1504" s="332"/>
      <c r="I1504" s="332"/>
      <c r="J1504" s="332"/>
    </row>
    <row r="1505" spans="2:10" x14ac:dyDescent="0.25">
      <c r="B1505" s="329"/>
      <c r="C1505" s="330"/>
      <c r="D1505" s="331"/>
      <c r="E1505" s="332"/>
      <c r="F1505" s="332"/>
      <c r="G1505" s="332"/>
      <c r="H1505" s="332"/>
      <c r="I1505" s="332"/>
      <c r="J1505" s="332"/>
    </row>
    <row r="1506" spans="2:10" x14ac:dyDescent="0.25">
      <c r="B1506" s="329"/>
      <c r="C1506" s="330"/>
      <c r="D1506" s="331"/>
      <c r="E1506" s="332"/>
      <c r="F1506" s="332"/>
      <c r="G1506" s="332"/>
      <c r="H1506" s="332"/>
      <c r="I1506" s="332"/>
      <c r="J1506" s="332"/>
    </row>
    <row r="1507" spans="2:10" x14ac:dyDescent="0.25">
      <c r="B1507" s="329"/>
      <c r="C1507" s="330"/>
      <c r="D1507" s="331"/>
      <c r="E1507" s="332"/>
      <c r="F1507" s="332"/>
      <c r="G1507" s="332"/>
      <c r="H1507" s="332"/>
      <c r="I1507" s="332"/>
      <c r="J1507" s="332"/>
    </row>
    <row r="1508" spans="2:10" x14ac:dyDescent="0.25">
      <c r="B1508" s="329"/>
      <c r="C1508" s="330"/>
      <c r="D1508" s="331"/>
      <c r="E1508" s="332"/>
      <c r="F1508" s="332"/>
      <c r="G1508" s="332"/>
      <c r="H1508" s="332"/>
      <c r="I1508" s="332"/>
      <c r="J1508" s="332"/>
    </row>
    <row r="1509" spans="2:10" x14ac:dyDescent="0.25">
      <c r="B1509" s="329"/>
      <c r="C1509" s="330"/>
      <c r="D1509" s="331"/>
      <c r="E1509" s="332"/>
      <c r="F1509" s="332"/>
      <c r="G1509" s="332"/>
      <c r="H1509" s="332"/>
      <c r="I1509" s="332"/>
      <c r="J1509" s="332"/>
    </row>
    <row r="1510" spans="2:10" x14ac:dyDescent="0.25">
      <c r="B1510" s="329"/>
      <c r="C1510" s="330"/>
      <c r="D1510" s="331"/>
      <c r="E1510" s="332"/>
      <c r="F1510" s="332"/>
      <c r="G1510" s="332"/>
      <c r="H1510" s="332"/>
      <c r="I1510" s="332"/>
      <c r="J1510" s="332"/>
    </row>
    <row r="1511" spans="2:10" x14ac:dyDescent="0.25">
      <c r="B1511" s="329"/>
      <c r="C1511" s="330"/>
      <c r="D1511" s="331"/>
      <c r="E1511" s="332"/>
      <c r="F1511" s="332"/>
      <c r="G1511" s="332"/>
      <c r="H1511" s="332"/>
      <c r="I1511" s="332"/>
      <c r="J1511" s="332"/>
    </row>
    <row r="1512" spans="2:10" x14ac:dyDescent="0.25">
      <c r="B1512" s="329"/>
      <c r="C1512" s="330"/>
      <c r="D1512" s="331"/>
      <c r="E1512" s="332"/>
      <c r="F1512" s="332"/>
      <c r="G1512" s="332"/>
      <c r="H1512" s="332"/>
      <c r="I1512" s="332"/>
      <c r="J1512" s="332"/>
    </row>
    <row r="1513" spans="2:10" x14ac:dyDescent="0.25">
      <c r="B1513" s="329"/>
      <c r="C1513" s="330"/>
      <c r="D1513" s="331"/>
      <c r="E1513" s="332"/>
      <c r="F1513" s="332"/>
      <c r="G1513" s="332"/>
      <c r="H1513" s="332"/>
      <c r="I1513" s="332"/>
      <c r="J1513" s="332"/>
    </row>
    <row r="1514" spans="2:10" x14ac:dyDescent="0.25">
      <c r="B1514" s="329"/>
      <c r="C1514" s="330"/>
      <c r="D1514" s="331"/>
      <c r="E1514" s="332"/>
      <c r="F1514" s="332"/>
      <c r="G1514" s="332"/>
      <c r="H1514" s="332"/>
      <c r="I1514" s="332"/>
      <c r="J1514" s="332"/>
    </row>
    <row r="1515" spans="2:10" x14ac:dyDescent="0.25">
      <c r="B1515" s="329"/>
      <c r="C1515" s="330"/>
      <c r="D1515" s="331"/>
      <c r="E1515" s="332"/>
      <c r="F1515" s="332"/>
      <c r="G1515" s="332"/>
      <c r="H1515" s="332"/>
      <c r="I1515" s="332"/>
      <c r="J1515" s="332"/>
    </row>
    <row r="1516" spans="2:10" x14ac:dyDescent="0.25">
      <c r="B1516" s="329"/>
      <c r="C1516" s="330"/>
      <c r="D1516" s="331"/>
      <c r="E1516" s="332"/>
      <c r="F1516" s="332"/>
      <c r="G1516" s="332"/>
      <c r="H1516" s="332"/>
      <c r="I1516" s="332"/>
      <c r="J1516" s="332"/>
    </row>
    <row r="1517" spans="2:10" x14ac:dyDescent="0.25">
      <c r="B1517" s="329"/>
      <c r="C1517" s="330"/>
      <c r="D1517" s="331"/>
      <c r="E1517" s="332"/>
      <c r="F1517" s="332"/>
      <c r="G1517" s="332"/>
      <c r="H1517" s="332"/>
      <c r="I1517" s="332"/>
      <c r="J1517" s="332"/>
    </row>
    <row r="1518" spans="2:10" x14ac:dyDescent="0.25">
      <c r="B1518" s="329"/>
      <c r="C1518" s="330"/>
      <c r="D1518" s="331"/>
      <c r="E1518" s="332"/>
      <c r="F1518" s="332"/>
      <c r="G1518" s="332"/>
      <c r="H1518" s="332"/>
      <c r="I1518" s="332"/>
      <c r="J1518" s="332"/>
    </row>
    <row r="1519" spans="2:10" x14ac:dyDescent="0.25">
      <c r="B1519" s="329"/>
      <c r="C1519" s="330"/>
      <c r="D1519" s="331"/>
      <c r="E1519" s="332"/>
      <c r="F1519" s="332"/>
      <c r="G1519" s="332"/>
      <c r="H1519" s="332"/>
      <c r="I1519" s="332"/>
      <c r="J1519" s="332"/>
    </row>
    <row r="1520" spans="2:10" x14ac:dyDescent="0.25">
      <c r="B1520" s="329"/>
      <c r="C1520" s="330"/>
      <c r="D1520" s="331"/>
      <c r="E1520" s="332"/>
      <c r="F1520" s="332"/>
      <c r="G1520" s="332"/>
      <c r="H1520" s="332"/>
      <c r="I1520" s="332"/>
      <c r="J1520" s="332"/>
    </row>
    <row r="1521" spans="2:10" x14ac:dyDescent="0.25">
      <c r="B1521" s="329"/>
      <c r="C1521" s="330"/>
      <c r="D1521" s="331"/>
      <c r="E1521" s="332"/>
      <c r="F1521" s="332"/>
      <c r="G1521" s="332"/>
      <c r="H1521" s="332"/>
      <c r="I1521" s="332"/>
      <c r="J1521" s="332"/>
    </row>
    <row r="1522" spans="2:10" x14ac:dyDescent="0.25">
      <c r="B1522" s="329"/>
      <c r="C1522" s="330"/>
      <c r="D1522" s="331"/>
      <c r="E1522" s="332"/>
      <c r="F1522" s="332"/>
      <c r="G1522" s="332"/>
      <c r="H1522" s="332"/>
      <c r="I1522" s="332"/>
      <c r="J1522" s="332"/>
    </row>
    <row r="1523" spans="2:10" x14ac:dyDescent="0.25">
      <c r="B1523" s="329"/>
      <c r="C1523" s="330"/>
      <c r="D1523" s="331"/>
      <c r="E1523" s="332"/>
      <c r="F1523" s="332"/>
      <c r="G1523" s="332"/>
      <c r="H1523" s="332"/>
      <c r="I1523" s="332"/>
      <c r="J1523" s="332"/>
    </row>
    <row r="1524" spans="2:10" x14ac:dyDescent="0.25">
      <c r="B1524" s="329"/>
      <c r="C1524" s="330"/>
      <c r="D1524" s="331"/>
      <c r="E1524" s="332"/>
      <c r="F1524" s="332"/>
      <c r="G1524" s="332"/>
      <c r="H1524" s="332"/>
      <c r="I1524" s="332"/>
      <c r="J1524" s="332"/>
    </row>
    <row r="1525" spans="2:10" x14ac:dyDescent="0.25">
      <c r="B1525" s="329"/>
      <c r="C1525" s="330"/>
      <c r="D1525" s="331"/>
      <c r="E1525" s="332"/>
      <c r="F1525" s="332"/>
      <c r="G1525" s="332"/>
      <c r="H1525" s="332"/>
      <c r="I1525" s="332"/>
      <c r="J1525" s="332"/>
    </row>
    <row r="1526" spans="2:10" x14ac:dyDescent="0.25">
      <c r="B1526" s="329"/>
      <c r="C1526" s="330"/>
      <c r="D1526" s="331"/>
      <c r="E1526" s="332"/>
      <c r="F1526" s="332"/>
      <c r="G1526" s="332"/>
      <c r="H1526" s="332"/>
      <c r="I1526" s="332"/>
      <c r="J1526" s="332"/>
    </row>
    <row r="1527" spans="2:10" x14ac:dyDescent="0.25">
      <c r="B1527" s="329"/>
      <c r="C1527" s="330"/>
      <c r="D1527" s="331"/>
      <c r="E1527" s="332"/>
      <c r="F1527" s="332"/>
      <c r="G1527" s="332"/>
      <c r="H1527" s="332"/>
      <c r="I1527" s="332"/>
      <c r="J1527" s="332"/>
    </row>
    <row r="1528" spans="2:10" x14ac:dyDescent="0.25">
      <c r="B1528" s="329"/>
      <c r="C1528" s="330"/>
      <c r="D1528" s="331"/>
      <c r="E1528" s="332"/>
      <c r="F1528" s="332"/>
      <c r="G1528" s="332"/>
      <c r="H1528" s="332"/>
      <c r="I1528" s="332"/>
      <c r="J1528" s="332"/>
    </row>
    <row r="1529" spans="2:10" x14ac:dyDescent="0.25">
      <c r="B1529" s="329"/>
      <c r="C1529" s="330"/>
      <c r="D1529" s="331"/>
      <c r="E1529" s="332"/>
      <c r="F1529" s="332"/>
      <c r="G1529" s="332"/>
      <c r="H1529" s="332"/>
      <c r="I1529" s="332"/>
      <c r="J1529" s="332"/>
    </row>
    <row r="1530" spans="2:10" x14ac:dyDescent="0.25">
      <c r="B1530" s="329"/>
      <c r="C1530" s="330"/>
      <c r="D1530" s="331"/>
      <c r="E1530" s="332"/>
      <c r="F1530" s="332"/>
      <c r="G1530" s="332"/>
      <c r="H1530" s="332"/>
      <c r="I1530" s="332"/>
      <c r="J1530" s="332"/>
    </row>
    <row r="1531" spans="2:10" x14ac:dyDescent="0.25">
      <c r="B1531" s="329"/>
      <c r="C1531" s="330"/>
      <c r="D1531" s="331"/>
      <c r="E1531" s="332"/>
      <c r="F1531" s="332"/>
      <c r="G1531" s="332"/>
      <c r="H1531" s="332"/>
      <c r="I1531" s="332"/>
      <c r="J1531" s="332"/>
    </row>
    <row r="1532" spans="2:10" x14ac:dyDescent="0.25">
      <c r="B1532" s="329"/>
      <c r="C1532" s="330"/>
      <c r="D1532" s="331"/>
      <c r="E1532" s="332"/>
      <c r="F1532" s="332"/>
      <c r="G1532" s="332"/>
      <c r="H1532" s="332"/>
      <c r="I1532" s="332"/>
      <c r="J1532" s="332"/>
    </row>
    <row r="1533" spans="2:10" x14ac:dyDescent="0.25">
      <c r="B1533" s="329"/>
      <c r="C1533" s="330"/>
      <c r="D1533" s="331"/>
      <c r="E1533" s="332"/>
      <c r="F1533" s="332"/>
      <c r="G1533" s="332"/>
      <c r="H1533" s="332"/>
      <c r="I1533" s="332"/>
      <c r="J1533" s="332"/>
    </row>
    <row r="1534" spans="2:10" x14ac:dyDescent="0.25">
      <c r="B1534" s="329"/>
      <c r="C1534" s="330"/>
      <c r="D1534" s="331"/>
      <c r="E1534" s="332"/>
      <c r="F1534" s="332"/>
      <c r="G1534" s="332"/>
      <c r="H1534" s="332"/>
      <c r="I1534" s="332"/>
      <c r="J1534" s="332"/>
    </row>
    <row r="1535" spans="2:10" x14ac:dyDescent="0.25">
      <c r="B1535" s="329"/>
      <c r="C1535" s="330"/>
      <c r="D1535" s="331"/>
      <c r="E1535" s="332"/>
      <c r="F1535" s="332"/>
      <c r="G1535" s="332"/>
      <c r="H1535" s="332"/>
      <c r="I1535" s="332"/>
      <c r="J1535" s="332"/>
    </row>
    <row r="1536" spans="2:10" x14ac:dyDescent="0.25">
      <c r="B1536" s="329"/>
      <c r="C1536" s="330"/>
      <c r="D1536" s="331"/>
      <c r="E1536" s="332"/>
      <c r="F1536" s="332"/>
      <c r="G1536" s="332"/>
      <c r="H1536" s="332"/>
      <c r="I1536" s="332"/>
      <c r="J1536" s="332"/>
    </row>
    <row r="1537" spans="2:10" x14ac:dyDescent="0.25">
      <c r="B1537" s="329"/>
      <c r="C1537" s="330"/>
      <c r="D1537" s="331"/>
      <c r="E1537" s="332"/>
      <c r="F1537" s="332"/>
      <c r="G1537" s="332"/>
      <c r="H1537" s="332"/>
      <c r="I1537" s="332"/>
      <c r="J1537" s="332"/>
    </row>
    <row r="1538" spans="2:10" x14ac:dyDescent="0.25">
      <c r="B1538" s="329"/>
      <c r="C1538" s="330"/>
      <c r="D1538" s="331"/>
      <c r="E1538" s="332"/>
      <c r="F1538" s="332"/>
      <c r="G1538" s="332"/>
      <c r="H1538" s="332"/>
      <c r="I1538" s="332"/>
      <c r="J1538" s="332"/>
    </row>
    <row r="1539" spans="2:10" x14ac:dyDescent="0.25">
      <c r="B1539" s="329"/>
      <c r="C1539" s="330"/>
      <c r="D1539" s="331"/>
      <c r="E1539" s="332"/>
      <c r="F1539" s="332"/>
      <c r="G1539" s="332"/>
      <c r="H1539" s="332"/>
      <c r="I1539" s="332"/>
      <c r="J1539" s="332"/>
    </row>
    <row r="1540" spans="2:10" x14ac:dyDescent="0.25">
      <c r="B1540" s="329"/>
      <c r="C1540" s="330"/>
      <c r="D1540" s="331"/>
      <c r="E1540" s="332"/>
      <c r="F1540" s="332"/>
      <c r="G1540" s="332"/>
      <c r="H1540" s="332"/>
      <c r="I1540" s="332"/>
      <c r="J1540" s="332"/>
    </row>
    <row r="1541" spans="2:10" x14ac:dyDescent="0.25">
      <c r="B1541" s="329"/>
      <c r="C1541" s="330"/>
      <c r="D1541" s="331"/>
      <c r="E1541" s="332"/>
      <c r="F1541" s="332"/>
      <c r="G1541" s="332"/>
      <c r="H1541" s="332"/>
      <c r="I1541" s="332"/>
      <c r="J1541" s="332"/>
    </row>
    <row r="1542" spans="2:10" x14ac:dyDescent="0.25">
      <c r="B1542" s="329"/>
      <c r="C1542" s="330"/>
      <c r="D1542" s="331"/>
      <c r="E1542" s="332"/>
      <c r="F1542" s="332"/>
      <c r="G1542" s="332"/>
      <c r="H1542" s="332"/>
      <c r="I1542" s="332"/>
      <c r="J1542" s="332"/>
    </row>
    <row r="1543" spans="2:10" x14ac:dyDescent="0.25">
      <c r="B1543" s="329"/>
      <c r="C1543" s="330"/>
      <c r="D1543" s="331"/>
      <c r="E1543" s="332"/>
      <c r="F1543" s="332"/>
      <c r="G1543" s="332"/>
      <c r="H1543" s="332"/>
      <c r="I1543" s="332"/>
      <c r="J1543" s="332"/>
    </row>
    <row r="1544" spans="2:10" x14ac:dyDescent="0.25">
      <c r="B1544" s="329"/>
      <c r="C1544" s="330"/>
      <c r="D1544" s="331"/>
      <c r="E1544" s="332"/>
      <c r="F1544" s="332"/>
      <c r="G1544" s="332"/>
      <c r="H1544" s="332"/>
      <c r="I1544" s="332"/>
      <c r="J1544" s="332"/>
    </row>
    <row r="1545" spans="2:10" x14ac:dyDescent="0.25">
      <c r="B1545" s="329"/>
      <c r="C1545" s="330"/>
      <c r="D1545" s="331"/>
      <c r="E1545" s="332"/>
      <c r="F1545" s="332"/>
      <c r="G1545" s="332"/>
      <c r="H1545" s="332"/>
      <c r="I1545" s="332"/>
      <c r="J1545" s="332"/>
    </row>
    <row r="1546" spans="2:10" x14ac:dyDescent="0.25">
      <c r="B1546" s="329"/>
      <c r="C1546" s="330"/>
      <c r="D1546" s="331"/>
      <c r="E1546" s="332"/>
      <c r="F1546" s="332"/>
      <c r="G1546" s="332"/>
      <c r="H1546" s="332"/>
      <c r="I1546" s="332"/>
      <c r="J1546" s="332"/>
    </row>
    <row r="1547" spans="2:10" x14ac:dyDescent="0.25">
      <c r="B1547" s="329"/>
      <c r="C1547" s="330"/>
      <c r="D1547" s="331"/>
      <c r="E1547" s="332"/>
      <c r="F1547" s="332"/>
      <c r="G1547" s="332"/>
      <c r="H1547" s="332"/>
      <c r="I1547" s="332"/>
      <c r="J1547" s="332"/>
    </row>
    <row r="1548" spans="2:10" x14ac:dyDescent="0.25">
      <c r="B1548" s="329"/>
      <c r="C1548" s="330"/>
      <c r="D1548" s="331"/>
      <c r="E1548" s="332"/>
      <c r="F1548" s="332"/>
      <c r="G1548" s="332"/>
      <c r="H1548" s="332"/>
      <c r="I1548" s="332"/>
      <c r="J1548" s="332"/>
    </row>
    <row r="1549" spans="2:10" x14ac:dyDescent="0.25">
      <c r="B1549" s="329"/>
      <c r="C1549" s="330"/>
      <c r="D1549" s="331"/>
      <c r="E1549" s="332"/>
      <c r="F1549" s="332"/>
      <c r="G1549" s="332"/>
      <c r="H1549" s="332"/>
      <c r="I1549" s="332"/>
      <c r="J1549" s="332"/>
    </row>
    <row r="1550" spans="2:10" x14ac:dyDescent="0.25">
      <c r="B1550" s="329"/>
      <c r="C1550" s="330"/>
      <c r="D1550" s="331"/>
      <c r="E1550" s="332"/>
      <c r="F1550" s="332"/>
      <c r="G1550" s="332"/>
      <c r="H1550" s="332"/>
      <c r="I1550" s="332"/>
      <c r="J1550" s="332"/>
    </row>
    <row r="1551" spans="2:10" x14ac:dyDescent="0.25">
      <c r="B1551" s="329"/>
      <c r="C1551" s="330"/>
      <c r="D1551" s="331"/>
      <c r="E1551" s="332"/>
      <c r="F1551" s="332"/>
      <c r="G1551" s="332"/>
      <c r="H1551" s="332"/>
      <c r="I1551" s="332"/>
      <c r="J1551" s="332"/>
    </row>
    <row r="1552" spans="2:10" x14ac:dyDescent="0.25">
      <c r="B1552" s="329"/>
      <c r="C1552" s="330"/>
      <c r="D1552" s="331"/>
      <c r="E1552" s="332"/>
      <c r="F1552" s="332"/>
      <c r="G1552" s="332"/>
      <c r="H1552" s="332"/>
      <c r="I1552" s="332"/>
      <c r="J1552" s="332"/>
    </row>
    <row r="1553" spans="2:10" x14ac:dyDescent="0.25">
      <c r="B1553" s="329"/>
      <c r="C1553" s="330"/>
      <c r="D1553" s="331"/>
      <c r="E1553" s="332"/>
      <c r="F1553" s="332"/>
      <c r="G1553" s="332"/>
      <c r="H1553" s="332"/>
      <c r="I1553" s="332"/>
      <c r="J1553" s="332"/>
    </row>
    <row r="1554" spans="2:10" x14ac:dyDescent="0.25">
      <c r="B1554" s="329"/>
      <c r="C1554" s="330"/>
      <c r="D1554" s="331"/>
      <c r="E1554" s="332"/>
      <c r="F1554" s="332"/>
      <c r="G1554" s="332"/>
      <c r="H1554" s="332"/>
      <c r="I1554" s="332"/>
      <c r="J1554" s="332"/>
    </row>
    <row r="1555" spans="2:10" x14ac:dyDescent="0.25">
      <c r="B1555" s="329"/>
      <c r="C1555" s="330"/>
      <c r="D1555" s="331"/>
      <c r="E1555" s="332"/>
      <c r="F1555" s="332"/>
      <c r="G1555" s="332"/>
      <c r="H1555" s="332"/>
      <c r="I1555" s="332"/>
      <c r="J1555" s="332"/>
    </row>
    <row r="1556" spans="2:10" x14ac:dyDescent="0.25">
      <c r="B1556" s="329"/>
      <c r="C1556" s="330"/>
      <c r="D1556" s="331"/>
      <c r="E1556" s="332"/>
      <c r="F1556" s="332"/>
      <c r="G1556" s="332"/>
      <c r="H1556" s="332"/>
      <c r="I1556" s="332"/>
      <c r="J1556" s="332"/>
    </row>
    <row r="1557" spans="2:10" x14ac:dyDescent="0.25">
      <c r="B1557" s="329"/>
      <c r="C1557" s="330"/>
      <c r="D1557" s="331"/>
      <c r="E1557" s="332"/>
      <c r="F1557" s="332"/>
      <c r="G1557" s="332"/>
      <c r="H1557" s="332"/>
      <c r="I1557" s="332"/>
      <c r="J1557" s="332"/>
    </row>
    <row r="1558" spans="2:10" x14ac:dyDescent="0.25">
      <c r="B1558" s="329"/>
      <c r="C1558" s="330"/>
      <c r="D1558" s="331"/>
      <c r="E1558" s="332"/>
      <c r="F1558" s="332"/>
      <c r="G1558" s="332"/>
      <c r="H1558" s="332"/>
      <c r="I1558" s="332"/>
      <c r="J1558" s="332"/>
    </row>
    <row r="1559" spans="2:10" x14ac:dyDescent="0.25">
      <c r="B1559" s="329"/>
      <c r="C1559" s="330"/>
      <c r="D1559" s="331"/>
      <c r="E1559" s="332"/>
      <c r="F1559" s="332"/>
      <c r="G1559" s="332"/>
      <c r="H1559" s="332"/>
      <c r="I1559" s="332"/>
      <c r="J1559" s="332"/>
    </row>
    <row r="1560" spans="2:10" x14ac:dyDescent="0.25">
      <c r="B1560" s="329"/>
      <c r="C1560" s="330"/>
      <c r="D1560" s="331"/>
      <c r="E1560" s="332"/>
      <c r="F1560" s="332"/>
      <c r="G1560" s="332"/>
      <c r="H1560" s="332"/>
      <c r="I1560" s="332"/>
      <c r="J1560" s="332"/>
    </row>
    <row r="1561" spans="2:10" x14ac:dyDescent="0.25">
      <c r="B1561" s="329"/>
      <c r="C1561" s="330"/>
      <c r="D1561" s="331"/>
      <c r="E1561" s="332"/>
      <c r="F1561" s="332"/>
      <c r="G1561" s="332"/>
      <c r="H1561" s="332"/>
      <c r="I1561" s="332"/>
      <c r="J1561" s="332"/>
    </row>
    <row r="1562" spans="2:10" x14ac:dyDescent="0.25">
      <c r="B1562" s="329"/>
      <c r="C1562" s="330"/>
      <c r="D1562" s="331"/>
      <c r="E1562" s="332"/>
      <c r="F1562" s="332"/>
      <c r="G1562" s="332"/>
      <c r="H1562" s="332"/>
      <c r="I1562" s="332"/>
      <c r="J1562" s="332"/>
    </row>
    <row r="1563" spans="2:10" x14ac:dyDescent="0.25">
      <c r="B1563" s="329"/>
      <c r="C1563" s="330"/>
      <c r="D1563" s="331"/>
      <c r="E1563" s="332"/>
      <c r="F1563" s="332"/>
      <c r="G1563" s="332"/>
      <c r="H1563" s="332"/>
      <c r="I1563" s="332"/>
      <c r="J1563" s="332"/>
    </row>
    <row r="1564" spans="2:10" x14ac:dyDescent="0.25">
      <c r="B1564" s="329"/>
      <c r="C1564" s="330"/>
      <c r="D1564" s="331"/>
      <c r="E1564" s="332"/>
      <c r="F1564" s="332"/>
      <c r="G1564" s="332"/>
      <c r="H1564" s="332"/>
      <c r="I1564" s="332"/>
      <c r="J1564" s="332"/>
    </row>
    <row r="1565" spans="2:10" x14ac:dyDescent="0.25">
      <c r="B1565" s="329"/>
      <c r="C1565" s="330"/>
      <c r="D1565" s="331"/>
      <c r="E1565" s="332"/>
      <c r="F1565" s="332"/>
      <c r="G1565" s="332"/>
      <c r="H1565" s="332"/>
      <c r="I1565" s="332"/>
      <c r="J1565" s="332"/>
    </row>
    <row r="1566" spans="2:10" x14ac:dyDescent="0.25">
      <c r="B1566" s="329"/>
      <c r="C1566" s="330"/>
      <c r="D1566" s="331"/>
      <c r="E1566" s="332"/>
      <c r="F1566" s="332"/>
      <c r="G1566" s="332"/>
      <c r="H1566" s="332"/>
      <c r="I1566" s="332"/>
      <c r="J1566" s="332"/>
    </row>
    <row r="1567" spans="2:10" x14ac:dyDescent="0.25">
      <c r="B1567" s="329"/>
      <c r="C1567" s="330"/>
      <c r="D1567" s="331"/>
      <c r="E1567" s="332"/>
      <c r="F1567" s="332"/>
      <c r="G1567" s="332"/>
      <c r="H1567" s="332"/>
      <c r="I1567" s="332"/>
      <c r="J1567" s="332"/>
    </row>
    <row r="1568" spans="2:10" x14ac:dyDescent="0.25">
      <c r="B1568" s="329"/>
      <c r="C1568" s="330"/>
      <c r="D1568" s="331"/>
      <c r="E1568" s="332"/>
      <c r="F1568" s="332"/>
      <c r="G1568" s="332"/>
      <c r="H1568" s="332"/>
      <c r="I1568" s="332"/>
      <c r="J1568" s="332"/>
    </row>
    <row r="1569" spans="2:10" x14ac:dyDescent="0.25">
      <c r="B1569" s="329"/>
      <c r="C1569" s="330"/>
      <c r="D1569" s="331"/>
      <c r="E1569" s="332"/>
      <c r="F1569" s="332"/>
      <c r="G1569" s="332"/>
      <c r="H1569" s="332"/>
      <c r="I1569" s="332"/>
      <c r="J1569" s="332"/>
    </row>
    <row r="1570" spans="2:10" x14ac:dyDescent="0.25">
      <c r="B1570" s="329"/>
      <c r="C1570" s="330"/>
      <c r="D1570" s="331"/>
      <c r="E1570" s="332"/>
      <c r="F1570" s="332"/>
      <c r="G1570" s="332"/>
      <c r="H1570" s="332"/>
      <c r="I1570" s="332"/>
      <c r="J1570" s="332"/>
    </row>
    <row r="1571" spans="2:10" x14ac:dyDescent="0.25">
      <c r="B1571" s="329"/>
      <c r="C1571" s="330"/>
      <c r="D1571" s="331"/>
      <c r="E1571" s="332"/>
      <c r="F1571" s="332"/>
      <c r="G1571" s="332"/>
      <c r="H1571" s="332"/>
      <c r="I1571" s="332"/>
      <c r="J1571" s="332"/>
    </row>
    <row r="1572" spans="2:10" x14ac:dyDescent="0.25">
      <c r="B1572" s="329"/>
      <c r="C1572" s="330"/>
      <c r="D1572" s="331"/>
      <c r="E1572" s="332"/>
      <c r="F1572" s="332"/>
      <c r="G1572" s="332"/>
      <c r="H1572" s="332"/>
      <c r="I1572" s="332"/>
      <c r="J1572" s="332"/>
    </row>
    <row r="1573" spans="2:10" x14ac:dyDescent="0.25">
      <c r="B1573" s="329"/>
      <c r="C1573" s="330"/>
      <c r="D1573" s="331"/>
      <c r="E1573" s="332"/>
      <c r="F1573" s="332"/>
      <c r="G1573" s="332"/>
      <c r="H1573" s="332"/>
      <c r="I1573" s="332"/>
      <c r="J1573" s="332"/>
    </row>
    <row r="1574" spans="2:10" x14ac:dyDescent="0.25">
      <c r="B1574" s="329"/>
      <c r="C1574" s="330"/>
      <c r="D1574" s="331"/>
      <c r="E1574" s="332"/>
      <c r="F1574" s="332"/>
      <c r="G1574" s="332"/>
      <c r="H1574" s="332"/>
      <c r="I1574" s="332"/>
      <c r="J1574" s="332"/>
    </row>
    <row r="1575" spans="2:10" x14ac:dyDescent="0.25">
      <c r="B1575" s="329"/>
      <c r="C1575" s="330"/>
      <c r="D1575" s="331"/>
      <c r="E1575" s="332"/>
      <c r="F1575" s="332"/>
      <c r="G1575" s="332"/>
      <c r="H1575" s="332"/>
      <c r="I1575" s="332"/>
      <c r="J1575" s="332"/>
    </row>
    <row r="1576" spans="2:10" x14ac:dyDescent="0.25">
      <c r="B1576" s="329"/>
      <c r="C1576" s="330"/>
      <c r="D1576" s="331"/>
      <c r="E1576" s="332"/>
      <c r="F1576" s="332"/>
      <c r="G1576" s="332"/>
      <c r="H1576" s="332"/>
      <c r="I1576" s="332"/>
      <c r="J1576" s="332"/>
    </row>
    <row r="1577" spans="2:10" x14ac:dyDescent="0.25">
      <c r="B1577" s="329"/>
      <c r="C1577" s="330"/>
      <c r="D1577" s="331"/>
      <c r="E1577" s="332"/>
      <c r="F1577" s="332"/>
      <c r="G1577" s="332"/>
      <c r="H1577" s="332"/>
      <c r="I1577" s="332"/>
      <c r="J1577" s="332"/>
    </row>
    <row r="1578" spans="2:10" x14ac:dyDescent="0.25">
      <c r="B1578" s="329"/>
      <c r="C1578" s="330"/>
      <c r="D1578" s="331"/>
      <c r="E1578" s="332"/>
      <c r="F1578" s="332"/>
      <c r="G1578" s="332"/>
      <c r="H1578" s="332"/>
      <c r="I1578" s="332"/>
      <c r="J1578" s="332"/>
    </row>
    <row r="1579" spans="2:10" x14ac:dyDescent="0.25">
      <c r="B1579" s="329"/>
      <c r="C1579" s="330"/>
      <c r="D1579" s="331"/>
      <c r="E1579" s="332"/>
      <c r="F1579" s="332"/>
      <c r="G1579" s="332"/>
      <c r="H1579" s="332"/>
      <c r="I1579" s="332"/>
      <c r="J1579" s="332"/>
    </row>
    <row r="1580" spans="2:10" x14ac:dyDescent="0.25">
      <c r="B1580" s="329"/>
      <c r="C1580" s="330"/>
      <c r="D1580" s="331"/>
      <c r="E1580" s="332"/>
      <c r="F1580" s="332"/>
      <c r="G1580" s="332"/>
      <c r="H1580" s="332"/>
      <c r="I1580" s="332"/>
      <c r="J1580" s="332"/>
    </row>
    <row r="1581" spans="2:10" x14ac:dyDescent="0.25">
      <c r="B1581" s="329"/>
      <c r="C1581" s="330"/>
      <c r="D1581" s="331"/>
      <c r="E1581" s="332"/>
      <c r="F1581" s="332"/>
      <c r="G1581" s="332"/>
      <c r="H1581" s="332"/>
      <c r="I1581" s="332"/>
      <c r="J1581" s="332"/>
    </row>
    <row r="1582" spans="2:10" x14ac:dyDescent="0.25">
      <c r="B1582" s="329"/>
      <c r="C1582" s="330"/>
      <c r="D1582" s="331"/>
      <c r="E1582" s="332"/>
      <c r="F1582" s="332"/>
      <c r="G1582" s="332"/>
      <c r="H1582" s="332"/>
      <c r="I1582" s="332"/>
      <c r="J1582" s="332"/>
    </row>
    <row r="1583" spans="2:10" x14ac:dyDescent="0.25">
      <c r="B1583" s="329"/>
      <c r="C1583" s="330"/>
      <c r="D1583" s="331"/>
      <c r="E1583" s="332"/>
      <c r="F1583" s="332"/>
      <c r="G1583" s="332"/>
      <c r="H1583" s="332"/>
      <c r="I1583" s="332"/>
      <c r="J1583" s="332"/>
    </row>
    <row r="1584" spans="2:10" x14ac:dyDescent="0.25">
      <c r="B1584" s="329"/>
      <c r="C1584" s="330"/>
      <c r="D1584" s="331"/>
      <c r="E1584" s="332"/>
      <c r="F1584" s="332"/>
      <c r="G1584" s="332"/>
      <c r="H1584" s="332"/>
      <c r="I1584" s="332"/>
      <c r="J1584" s="332"/>
    </row>
    <row r="1585" spans="2:10" x14ac:dyDescent="0.25">
      <c r="B1585" s="329"/>
      <c r="C1585" s="330"/>
      <c r="D1585" s="331"/>
      <c r="E1585" s="332"/>
      <c r="F1585" s="332"/>
      <c r="G1585" s="332"/>
      <c r="H1585" s="332"/>
      <c r="I1585" s="332"/>
      <c r="J1585" s="332"/>
    </row>
    <row r="1586" spans="2:10" x14ac:dyDescent="0.25">
      <c r="B1586" s="329"/>
      <c r="C1586" s="330"/>
      <c r="D1586" s="331"/>
      <c r="E1586" s="332"/>
      <c r="F1586" s="332"/>
      <c r="G1586" s="332"/>
      <c r="H1586" s="332"/>
      <c r="I1586" s="332"/>
      <c r="J1586" s="332"/>
    </row>
    <row r="1587" spans="2:10" x14ac:dyDescent="0.25">
      <c r="B1587" s="329"/>
      <c r="C1587" s="330"/>
      <c r="D1587" s="331"/>
      <c r="E1587" s="332"/>
      <c r="F1587" s="332"/>
      <c r="G1587" s="332"/>
      <c r="H1587" s="332"/>
      <c r="I1587" s="332"/>
      <c r="J1587" s="332"/>
    </row>
    <row r="1588" spans="2:10" x14ac:dyDescent="0.25">
      <c r="B1588" s="329"/>
      <c r="C1588" s="330"/>
      <c r="D1588" s="331"/>
      <c r="E1588" s="332"/>
      <c r="F1588" s="332"/>
      <c r="G1588" s="332"/>
      <c r="H1588" s="332"/>
      <c r="I1588" s="332"/>
      <c r="J1588" s="332"/>
    </row>
    <row r="1589" spans="2:10" x14ac:dyDescent="0.25">
      <c r="B1589" s="329"/>
      <c r="C1589" s="330"/>
      <c r="D1589" s="331"/>
      <c r="E1589" s="332"/>
      <c r="F1589" s="332"/>
      <c r="G1589" s="332"/>
      <c r="H1589" s="332"/>
      <c r="I1589" s="332"/>
      <c r="J1589" s="332"/>
    </row>
    <row r="1590" spans="2:10" x14ac:dyDescent="0.25">
      <c r="B1590" s="329"/>
      <c r="C1590" s="330"/>
      <c r="D1590" s="331"/>
      <c r="E1590" s="332"/>
      <c r="F1590" s="332"/>
      <c r="G1590" s="332"/>
      <c r="H1590" s="332"/>
      <c r="I1590" s="332"/>
      <c r="J1590" s="332"/>
    </row>
    <row r="1591" spans="2:10" x14ac:dyDescent="0.25">
      <c r="B1591" s="329"/>
      <c r="C1591" s="330"/>
      <c r="D1591" s="331"/>
      <c r="E1591" s="332"/>
      <c r="F1591" s="332"/>
      <c r="G1591" s="332"/>
      <c r="H1591" s="332"/>
      <c r="I1591" s="332"/>
      <c r="J1591" s="332"/>
    </row>
    <row r="1592" spans="2:10" x14ac:dyDescent="0.25">
      <c r="B1592" s="329"/>
      <c r="C1592" s="330"/>
      <c r="D1592" s="331"/>
      <c r="E1592" s="332"/>
      <c r="F1592" s="332"/>
      <c r="G1592" s="332"/>
      <c r="H1592" s="332"/>
      <c r="I1592" s="332"/>
      <c r="J1592" s="332"/>
    </row>
    <row r="1593" spans="2:10" x14ac:dyDescent="0.25">
      <c r="B1593" s="329"/>
      <c r="C1593" s="330"/>
      <c r="D1593" s="331"/>
      <c r="E1593" s="332"/>
      <c r="F1593" s="332"/>
      <c r="G1593" s="332"/>
      <c r="H1593" s="332"/>
      <c r="I1593" s="332"/>
      <c r="J1593" s="332"/>
    </row>
    <row r="1594" spans="2:10" x14ac:dyDescent="0.25">
      <c r="B1594" s="329"/>
      <c r="C1594" s="330"/>
      <c r="D1594" s="331"/>
      <c r="E1594" s="332"/>
      <c r="F1594" s="332"/>
      <c r="G1594" s="332"/>
      <c r="H1594" s="332"/>
      <c r="I1594" s="332"/>
      <c r="J1594" s="332"/>
    </row>
    <row r="1595" spans="2:10" x14ac:dyDescent="0.25">
      <c r="B1595" s="329"/>
      <c r="C1595" s="330"/>
      <c r="D1595" s="331"/>
      <c r="E1595" s="332"/>
      <c r="F1595" s="332"/>
      <c r="G1595" s="332"/>
      <c r="H1595" s="332"/>
      <c r="I1595" s="332"/>
      <c r="J1595" s="332"/>
    </row>
    <row r="1596" spans="2:10" x14ac:dyDescent="0.25">
      <c r="B1596" s="329"/>
      <c r="C1596" s="330"/>
      <c r="D1596" s="331"/>
      <c r="E1596" s="332"/>
      <c r="F1596" s="332"/>
      <c r="G1596" s="332"/>
      <c r="H1596" s="332"/>
      <c r="I1596" s="332"/>
      <c r="J1596" s="332"/>
    </row>
    <row r="1597" spans="2:10" x14ac:dyDescent="0.25">
      <c r="B1597" s="329"/>
      <c r="C1597" s="330"/>
      <c r="D1597" s="331"/>
      <c r="E1597" s="332"/>
      <c r="F1597" s="332"/>
      <c r="G1597" s="332"/>
      <c r="H1597" s="332"/>
      <c r="I1597" s="332"/>
      <c r="J1597" s="332"/>
    </row>
    <row r="1598" spans="2:10" x14ac:dyDescent="0.25">
      <c r="B1598" s="329"/>
      <c r="C1598" s="330"/>
      <c r="D1598" s="331"/>
      <c r="E1598" s="332"/>
      <c r="F1598" s="332"/>
      <c r="G1598" s="332"/>
      <c r="H1598" s="332"/>
      <c r="I1598" s="332"/>
      <c r="J1598" s="332"/>
    </row>
    <row r="1599" spans="2:10" x14ac:dyDescent="0.25">
      <c r="B1599" s="329"/>
      <c r="C1599" s="330"/>
      <c r="D1599" s="331"/>
      <c r="E1599" s="332"/>
      <c r="F1599" s="332"/>
      <c r="G1599" s="332"/>
      <c r="H1599" s="332"/>
      <c r="I1599" s="332"/>
      <c r="J1599" s="332"/>
    </row>
    <row r="1600" spans="2:10" x14ac:dyDescent="0.25">
      <c r="B1600" s="329"/>
      <c r="C1600" s="330"/>
      <c r="D1600" s="331"/>
      <c r="E1600" s="332"/>
      <c r="F1600" s="332"/>
      <c r="G1600" s="332"/>
      <c r="H1600" s="332"/>
      <c r="I1600" s="332"/>
      <c r="J1600" s="332"/>
    </row>
    <row r="1601" spans="2:10" x14ac:dyDescent="0.25">
      <c r="B1601" s="329"/>
      <c r="C1601" s="330"/>
      <c r="D1601" s="331"/>
      <c r="E1601" s="332"/>
      <c r="F1601" s="332"/>
      <c r="G1601" s="332"/>
      <c r="H1601" s="332"/>
      <c r="I1601" s="332"/>
      <c r="J1601" s="332"/>
    </row>
    <row r="1602" spans="2:10" x14ac:dyDescent="0.25">
      <c r="B1602" s="329"/>
      <c r="C1602" s="330"/>
      <c r="D1602" s="331"/>
      <c r="E1602" s="332"/>
      <c r="F1602" s="332"/>
      <c r="G1602" s="332"/>
      <c r="H1602" s="332"/>
      <c r="I1602" s="332"/>
      <c r="J1602" s="332"/>
    </row>
    <row r="1603" spans="2:10" x14ac:dyDescent="0.25">
      <c r="B1603" s="329"/>
      <c r="C1603" s="330"/>
      <c r="D1603" s="331"/>
      <c r="E1603" s="332"/>
      <c r="F1603" s="332"/>
      <c r="G1603" s="332"/>
      <c r="H1603" s="332"/>
      <c r="I1603" s="332"/>
      <c r="J1603" s="332"/>
    </row>
    <row r="1604" spans="2:10" x14ac:dyDescent="0.25">
      <c r="B1604" s="329"/>
      <c r="C1604" s="330"/>
      <c r="D1604" s="331"/>
      <c r="E1604" s="332"/>
      <c r="F1604" s="332"/>
      <c r="G1604" s="332"/>
      <c r="H1604" s="332"/>
      <c r="I1604" s="332"/>
      <c r="J1604" s="332"/>
    </row>
    <row r="1605" spans="2:10" x14ac:dyDescent="0.25">
      <c r="B1605" s="329"/>
      <c r="C1605" s="330"/>
      <c r="D1605" s="331"/>
      <c r="E1605" s="332"/>
      <c r="F1605" s="332"/>
      <c r="G1605" s="332"/>
      <c r="H1605" s="332"/>
      <c r="I1605" s="332"/>
      <c r="J1605" s="332"/>
    </row>
    <row r="1606" spans="2:10" x14ac:dyDescent="0.25">
      <c r="B1606" s="329"/>
      <c r="C1606" s="330"/>
      <c r="D1606" s="331"/>
      <c r="E1606" s="332"/>
      <c r="F1606" s="332"/>
      <c r="G1606" s="332"/>
      <c r="H1606" s="332"/>
      <c r="I1606" s="332"/>
      <c r="J1606" s="332"/>
    </row>
    <row r="1607" spans="2:10" x14ac:dyDescent="0.25">
      <c r="B1607" s="329"/>
      <c r="C1607" s="330"/>
      <c r="D1607" s="331"/>
      <c r="E1607" s="332"/>
      <c r="F1607" s="332"/>
      <c r="G1607" s="332"/>
      <c r="H1607" s="332"/>
      <c r="I1607" s="332"/>
      <c r="J1607" s="332"/>
    </row>
    <row r="1608" spans="2:10" x14ac:dyDescent="0.25">
      <c r="B1608" s="329"/>
      <c r="C1608" s="330"/>
      <c r="D1608" s="331"/>
      <c r="E1608" s="332"/>
      <c r="F1608" s="332"/>
      <c r="G1608" s="332"/>
      <c r="H1608" s="332"/>
      <c r="I1608" s="332"/>
      <c r="J1608" s="332"/>
    </row>
    <row r="1609" spans="2:10" x14ac:dyDescent="0.25">
      <c r="B1609" s="329"/>
      <c r="C1609" s="330"/>
      <c r="D1609" s="331"/>
      <c r="E1609" s="332"/>
      <c r="F1609" s="332"/>
      <c r="G1609" s="332"/>
      <c r="H1609" s="332"/>
      <c r="I1609" s="332"/>
      <c r="J1609" s="332"/>
    </row>
    <row r="1610" spans="2:10" x14ac:dyDescent="0.25">
      <c r="B1610" s="329"/>
      <c r="C1610" s="330"/>
      <c r="D1610" s="331"/>
      <c r="E1610" s="332"/>
      <c r="F1610" s="332"/>
      <c r="G1610" s="332"/>
      <c r="H1610" s="332"/>
      <c r="I1610" s="332"/>
      <c r="J1610" s="332"/>
    </row>
    <row r="1611" spans="2:10" x14ac:dyDescent="0.25">
      <c r="B1611" s="329"/>
      <c r="C1611" s="330"/>
      <c r="D1611" s="331"/>
      <c r="E1611" s="332"/>
      <c r="F1611" s="332"/>
      <c r="G1611" s="332"/>
      <c r="H1611" s="332"/>
      <c r="I1611" s="332"/>
      <c r="J1611" s="332"/>
    </row>
    <row r="1612" spans="2:10" x14ac:dyDescent="0.25">
      <c r="B1612" s="329"/>
      <c r="C1612" s="330"/>
      <c r="D1612" s="331"/>
      <c r="E1612" s="332"/>
      <c r="F1612" s="332"/>
      <c r="G1612" s="332"/>
      <c r="H1612" s="332"/>
      <c r="I1612" s="332"/>
      <c r="J1612" s="332"/>
    </row>
    <row r="1613" spans="2:10" x14ac:dyDescent="0.25">
      <c r="B1613" s="329"/>
      <c r="C1613" s="330"/>
      <c r="D1613" s="331"/>
      <c r="E1613" s="332"/>
      <c r="F1613" s="332"/>
      <c r="G1613" s="332"/>
      <c r="H1613" s="332"/>
      <c r="I1613" s="332"/>
      <c r="J1613" s="332"/>
    </row>
    <row r="1614" spans="2:10" x14ac:dyDescent="0.25">
      <c r="B1614" s="329"/>
      <c r="C1614" s="330"/>
      <c r="D1614" s="331"/>
      <c r="E1614" s="332"/>
      <c r="F1614" s="332"/>
      <c r="G1614" s="332"/>
      <c r="H1614" s="332"/>
      <c r="I1614" s="332"/>
      <c r="J1614" s="332"/>
    </row>
    <row r="1615" spans="2:10" x14ac:dyDescent="0.25">
      <c r="B1615" s="329"/>
      <c r="C1615" s="330"/>
      <c r="D1615" s="331"/>
      <c r="E1615" s="332"/>
      <c r="F1615" s="332"/>
      <c r="G1615" s="332"/>
      <c r="H1615" s="332"/>
      <c r="I1615" s="332"/>
      <c r="J1615" s="332"/>
    </row>
    <row r="1616" spans="2:10" x14ac:dyDescent="0.25">
      <c r="B1616" s="329"/>
      <c r="C1616" s="330"/>
      <c r="D1616" s="331"/>
      <c r="E1616" s="332"/>
      <c r="F1616" s="332"/>
      <c r="G1616" s="332"/>
      <c r="H1616" s="332"/>
      <c r="I1616" s="332"/>
      <c r="J1616" s="332"/>
    </row>
    <row r="1617" spans="2:10" x14ac:dyDescent="0.25">
      <c r="B1617" s="329"/>
      <c r="C1617" s="330"/>
      <c r="D1617" s="331"/>
      <c r="E1617" s="332"/>
      <c r="F1617" s="332"/>
      <c r="G1617" s="332"/>
      <c r="H1617" s="332"/>
      <c r="I1617" s="332"/>
      <c r="J1617" s="332"/>
    </row>
    <row r="1618" spans="2:10" x14ac:dyDescent="0.25">
      <c r="B1618" s="329"/>
      <c r="C1618" s="330"/>
      <c r="D1618" s="331"/>
      <c r="E1618" s="332"/>
      <c r="F1618" s="332"/>
      <c r="G1618" s="332"/>
      <c r="H1618" s="332"/>
      <c r="I1618" s="332"/>
      <c r="J1618" s="332"/>
    </row>
    <row r="1619" spans="2:10" x14ac:dyDescent="0.25">
      <c r="B1619" s="329"/>
      <c r="C1619" s="330"/>
      <c r="D1619" s="331"/>
      <c r="E1619" s="332"/>
      <c r="F1619" s="332"/>
      <c r="G1619" s="332"/>
      <c r="H1619" s="332"/>
      <c r="I1619" s="332"/>
      <c r="J1619" s="332"/>
    </row>
    <row r="1620" spans="2:10" x14ac:dyDescent="0.25">
      <c r="B1620" s="329"/>
      <c r="C1620" s="330"/>
      <c r="D1620" s="331"/>
      <c r="E1620" s="332"/>
      <c r="F1620" s="332"/>
      <c r="G1620" s="332"/>
      <c r="H1620" s="332"/>
      <c r="I1620" s="332"/>
      <c r="J1620" s="332"/>
    </row>
    <row r="1621" spans="2:10" x14ac:dyDescent="0.25">
      <c r="B1621" s="329"/>
      <c r="C1621" s="330"/>
      <c r="D1621" s="331"/>
      <c r="E1621" s="332"/>
      <c r="F1621" s="332"/>
      <c r="G1621" s="332"/>
      <c r="H1621" s="332"/>
      <c r="I1621" s="332"/>
      <c r="J1621" s="332"/>
    </row>
    <row r="1622" spans="2:10" x14ac:dyDescent="0.25">
      <c r="B1622" s="329"/>
      <c r="C1622" s="330"/>
      <c r="D1622" s="331"/>
      <c r="E1622" s="332"/>
      <c r="F1622" s="332"/>
      <c r="G1622" s="332"/>
      <c r="H1622" s="332"/>
      <c r="I1622" s="332"/>
      <c r="J1622" s="332"/>
    </row>
    <row r="1623" spans="2:10" x14ac:dyDescent="0.25">
      <c r="B1623" s="329"/>
      <c r="C1623" s="330"/>
      <c r="D1623" s="331"/>
      <c r="E1623" s="332"/>
      <c r="F1623" s="332"/>
      <c r="G1623" s="332"/>
      <c r="H1623" s="332"/>
      <c r="I1623" s="332"/>
      <c r="J1623" s="332"/>
    </row>
    <row r="1624" spans="2:10" x14ac:dyDescent="0.25">
      <c r="B1624" s="329"/>
      <c r="C1624" s="330"/>
      <c r="D1624" s="331"/>
      <c r="E1624" s="332"/>
      <c r="F1624" s="332"/>
      <c r="G1624" s="332"/>
      <c r="H1624" s="332"/>
      <c r="I1624" s="332"/>
      <c r="J1624" s="332"/>
    </row>
    <row r="1625" spans="2:10" x14ac:dyDescent="0.25">
      <c r="B1625" s="329"/>
      <c r="C1625" s="330"/>
      <c r="D1625" s="331"/>
      <c r="E1625" s="332"/>
      <c r="F1625" s="332"/>
      <c r="G1625" s="332"/>
      <c r="H1625" s="332"/>
      <c r="I1625" s="332"/>
      <c r="J1625" s="332"/>
    </row>
    <row r="1626" spans="2:10" x14ac:dyDescent="0.25">
      <c r="B1626" s="329"/>
      <c r="C1626" s="330"/>
      <c r="D1626" s="331"/>
      <c r="E1626" s="332"/>
      <c r="F1626" s="332"/>
      <c r="G1626" s="332"/>
      <c r="H1626" s="332"/>
      <c r="I1626" s="332"/>
      <c r="J1626" s="332"/>
    </row>
    <row r="1627" spans="2:10" x14ac:dyDescent="0.25">
      <c r="B1627" s="329"/>
      <c r="C1627" s="330"/>
      <c r="D1627" s="331"/>
      <c r="E1627" s="332"/>
      <c r="F1627" s="332"/>
      <c r="G1627" s="332"/>
      <c r="H1627" s="332"/>
      <c r="I1627" s="332"/>
      <c r="J1627" s="332"/>
    </row>
    <row r="1628" spans="2:10" x14ac:dyDescent="0.25">
      <c r="B1628" s="329"/>
      <c r="C1628" s="330"/>
      <c r="D1628" s="331"/>
      <c r="E1628" s="332"/>
      <c r="F1628" s="332"/>
      <c r="G1628" s="332"/>
      <c r="H1628" s="332"/>
      <c r="I1628" s="332"/>
      <c r="J1628" s="332"/>
    </row>
    <row r="1629" spans="2:10" x14ac:dyDescent="0.25">
      <c r="B1629" s="329"/>
      <c r="C1629" s="330"/>
      <c r="D1629" s="331"/>
      <c r="E1629" s="332"/>
      <c r="F1629" s="332"/>
      <c r="G1629" s="332"/>
      <c r="H1629" s="332"/>
      <c r="I1629" s="332"/>
      <c r="J1629" s="332"/>
    </row>
    <row r="1630" spans="2:10" x14ac:dyDescent="0.25">
      <c r="B1630" s="329"/>
      <c r="C1630" s="330"/>
      <c r="D1630" s="331"/>
      <c r="E1630" s="332"/>
      <c r="F1630" s="332"/>
      <c r="G1630" s="332"/>
      <c r="H1630" s="332"/>
      <c r="I1630" s="332"/>
      <c r="J1630" s="332"/>
    </row>
    <row r="1631" spans="2:10" x14ac:dyDescent="0.25">
      <c r="B1631" s="329"/>
      <c r="C1631" s="330"/>
      <c r="D1631" s="331"/>
      <c r="E1631" s="332"/>
      <c r="F1631" s="332"/>
      <c r="G1631" s="332"/>
      <c r="H1631" s="332"/>
      <c r="I1631" s="332"/>
      <c r="J1631" s="332"/>
    </row>
    <row r="1632" spans="2:10" x14ac:dyDescent="0.25">
      <c r="B1632" s="329"/>
      <c r="C1632" s="330"/>
      <c r="D1632" s="331"/>
      <c r="E1632" s="332"/>
      <c r="F1632" s="332"/>
      <c r="G1632" s="332"/>
      <c r="H1632" s="332"/>
      <c r="I1632" s="332"/>
      <c r="J1632" s="332"/>
    </row>
    <row r="1633" spans="2:10" x14ac:dyDescent="0.25">
      <c r="B1633" s="329"/>
      <c r="C1633" s="330"/>
      <c r="D1633" s="331"/>
      <c r="E1633" s="332"/>
      <c r="F1633" s="332"/>
      <c r="G1633" s="332"/>
      <c r="H1633" s="332"/>
      <c r="I1633" s="332"/>
      <c r="J1633" s="332"/>
    </row>
    <row r="1634" spans="2:10" x14ac:dyDescent="0.25">
      <c r="B1634" s="329"/>
      <c r="C1634" s="330"/>
      <c r="D1634" s="331"/>
      <c r="E1634" s="332"/>
      <c r="F1634" s="332"/>
      <c r="G1634" s="332"/>
      <c r="H1634" s="332"/>
      <c r="I1634" s="332"/>
      <c r="J1634" s="332"/>
    </row>
    <row r="1635" spans="2:10" x14ac:dyDescent="0.25">
      <c r="B1635" s="329"/>
      <c r="C1635" s="330"/>
      <c r="D1635" s="331"/>
      <c r="E1635" s="332"/>
      <c r="F1635" s="332"/>
      <c r="G1635" s="332"/>
      <c r="H1635" s="332"/>
      <c r="I1635" s="332"/>
      <c r="J1635" s="332"/>
    </row>
    <row r="1636" spans="2:10" x14ac:dyDescent="0.25">
      <c r="B1636" s="329"/>
      <c r="C1636" s="330"/>
      <c r="D1636" s="331"/>
      <c r="E1636" s="332"/>
      <c r="F1636" s="332"/>
      <c r="G1636" s="332"/>
      <c r="H1636" s="332"/>
      <c r="I1636" s="332"/>
      <c r="J1636" s="332"/>
    </row>
    <row r="1637" spans="2:10" x14ac:dyDescent="0.25">
      <c r="B1637" s="329"/>
      <c r="C1637" s="330"/>
      <c r="D1637" s="331"/>
      <c r="E1637" s="332"/>
      <c r="F1637" s="332"/>
      <c r="G1637" s="332"/>
      <c r="H1637" s="332"/>
      <c r="I1637" s="332"/>
      <c r="J1637" s="332"/>
    </row>
    <row r="1638" spans="2:10" x14ac:dyDescent="0.25">
      <c r="B1638" s="329"/>
      <c r="C1638" s="330"/>
      <c r="D1638" s="331"/>
      <c r="E1638" s="332"/>
      <c r="F1638" s="332"/>
      <c r="G1638" s="332"/>
      <c r="H1638" s="332"/>
      <c r="I1638" s="332"/>
      <c r="J1638" s="332"/>
    </row>
    <row r="1639" spans="2:10" x14ac:dyDescent="0.25">
      <c r="B1639" s="329"/>
      <c r="C1639" s="330"/>
      <c r="D1639" s="331"/>
      <c r="E1639" s="332"/>
      <c r="F1639" s="332"/>
      <c r="G1639" s="332"/>
      <c r="H1639" s="332"/>
      <c r="I1639" s="332"/>
      <c r="J1639" s="332"/>
    </row>
    <row r="1640" spans="2:10" x14ac:dyDescent="0.25">
      <c r="B1640" s="329"/>
      <c r="C1640" s="330"/>
      <c r="D1640" s="331"/>
      <c r="E1640" s="332"/>
      <c r="F1640" s="332"/>
      <c r="G1640" s="332"/>
      <c r="H1640" s="332"/>
      <c r="I1640" s="332"/>
      <c r="J1640" s="332"/>
    </row>
    <row r="1641" spans="2:10" x14ac:dyDescent="0.25">
      <c r="B1641" s="329"/>
      <c r="C1641" s="330"/>
      <c r="D1641" s="331"/>
      <c r="E1641" s="332"/>
      <c r="F1641" s="332"/>
      <c r="G1641" s="332"/>
      <c r="H1641" s="332"/>
      <c r="I1641" s="332"/>
      <c r="J1641" s="332"/>
    </row>
    <row r="1642" spans="2:10" x14ac:dyDescent="0.25">
      <c r="B1642" s="329"/>
      <c r="C1642" s="330"/>
      <c r="D1642" s="331"/>
      <c r="E1642" s="332"/>
      <c r="F1642" s="332"/>
      <c r="G1642" s="332"/>
      <c r="H1642" s="332"/>
      <c r="I1642" s="332"/>
      <c r="J1642" s="332"/>
    </row>
    <row r="1643" spans="2:10" x14ac:dyDescent="0.25">
      <c r="B1643" s="329"/>
      <c r="C1643" s="330"/>
      <c r="D1643" s="331"/>
      <c r="E1643" s="332"/>
      <c r="F1643" s="332"/>
      <c r="G1643" s="332"/>
      <c r="H1643" s="332"/>
      <c r="I1643" s="332"/>
      <c r="J1643" s="332"/>
    </row>
    <row r="1644" spans="2:10" x14ac:dyDescent="0.25">
      <c r="B1644" s="329"/>
      <c r="C1644" s="330"/>
      <c r="D1644" s="331"/>
      <c r="E1644" s="332"/>
      <c r="F1644" s="332"/>
      <c r="G1644" s="332"/>
      <c r="H1644" s="332"/>
      <c r="I1644" s="332"/>
      <c r="J1644" s="332"/>
    </row>
    <row r="1645" spans="2:10" x14ac:dyDescent="0.25">
      <c r="B1645" s="329"/>
      <c r="C1645" s="330"/>
      <c r="D1645" s="331"/>
      <c r="E1645" s="332"/>
      <c r="F1645" s="332"/>
      <c r="G1645" s="332"/>
      <c r="H1645" s="332"/>
      <c r="I1645" s="332"/>
      <c r="J1645" s="332"/>
    </row>
    <row r="1646" spans="2:10" x14ac:dyDescent="0.25">
      <c r="B1646" s="329"/>
      <c r="C1646" s="330"/>
      <c r="D1646" s="331"/>
      <c r="E1646" s="332"/>
      <c r="F1646" s="332"/>
      <c r="G1646" s="332"/>
      <c r="H1646" s="332"/>
      <c r="I1646" s="332"/>
      <c r="J1646" s="332"/>
    </row>
    <row r="1647" spans="2:10" x14ac:dyDescent="0.25">
      <c r="B1647" s="329"/>
      <c r="C1647" s="330"/>
      <c r="D1647" s="331"/>
      <c r="E1647" s="332"/>
      <c r="F1647" s="332"/>
      <c r="G1647" s="332"/>
      <c r="H1647" s="332"/>
      <c r="I1647" s="332"/>
      <c r="J1647" s="332"/>
    </row>
    <row r="1648" spans="2:10" x14ac:dyDescent="0.25">
      <c r="B1648" s="329"/>
      <c r="C1648" s="330"/>
      <c r="D1648" s="331"/>
      <c r="E1648" s="332"/>
      <c r="F1648" s="332"/>
      <c r="G1648" s="332"/>
      <c r="H1648" s="332"/>
      <c r="I1648" s="332"/>
      <c r="J1648" s="332"/>
    </row>
    <row r="1649" spans="2:10" x14ac:dyDescent="0.25">
      <c r="B1649" s="329"/>
      <c r="C1649" s="330"/>
      <c r="D1649" s="331"/>
      <c r="E1649" s="332"/>
      <c r="F1649" s="332"/>
      <c r="G1649" s="332"/>
      <c r="H1649" s="332"/>
      <c r="I1649" s="332"/>
      <c r="J1649" s="332"/>
    </row>
    <row r="1650" spans="2:10" x14ac:dyDescent="0.25">
      <c r="B1650" s="329"/>
      <c r="C1650" s="330"/>
      <c r="D1650" s="331"/>
      <c r="E1650" s="332"/>
      <c r="F1650" s="332"/>
      <c r="G1650" s="332"/>
      <c r="H1650" s="332"/>
      <c r="I1650" s="332"/>
      <c r="J1650" s="332"/>
    </row>
    <row r="1651" spans="2:10" x14ac:dyDescent="0.25">
      <c r="B1651" s="329"/>
      <c r="C1651" s="330"/>
      <c r="D1651" s="331"/>
      <c r="E1651" s="332"/>
      <c r="F1651" s="332"/>
      <c r="G1651" s="332"/>
      <c r="H1651" s="332"/>
      <c r="I1651" s="332"/>
      <c r="J1651" s="332"/>
    </row>
    <row r="1652" spans="2:10" x14ac:dyDescent="0.25">
      <c r="B1652" s="329"/>
      <c r="C1652" s="330"/>
      <c r="D1652" s="331"/>
      <c r="E1652" s="332"/>
      <c r="F1652" s="332"/>
      <c r="G1652" s="332"/>
      <c r="H1652" s="332"/>
      <c r="I1652" s="332"/>
      <c r="J1652" s="332"/>
    </row>
    <row r="1653" spans="2:10" x14ac:dyDescent="0.25">
      <c r="B1653" s="329"/>
      <c r="C1653" s="330"/>
      <c r="D1653" s="331"/>
      <c r="E1653" s="332"/>
      <c r="F1653" s="332"/>
      <c r="G1653" s="332"/>
      <c r="H1653" s="332"/>
      <c r="I1653" s="332"/>
      <c r="J1653" s="332"/>
    </row>
    <row r="1654" spans="2:10" x14ac:dyDescent="0.25">
      <c r="B1654" s="329"/>
      <c r="C1654" s="330"/>
      <c r="D1654" s="331"/>
      <c r="E1654" s="332"/>
      <c r="F1654" s="332"/>
      <c r="G1654" s="332"/>
      <c r="H1654" s="332"/>
      <c r="I1654" s="332"/>
      <c r="J1654" s="332"/>
    </row>
    <row r="1655" spans="2:10" x14ac:dyDescent="0.25">
      <c r="B1655" s="329"/>
      <c r="C1655" s="330"/>
      <c r="D1655" s="331"/>
      <c r="E1655" s="332"/>
      <c r="F1655" s="332"/>
      <c r="G1655" s="332"/>
      <c r="H1655" s="332"/>
      <c r="I1655" s="332"/>
      <c r="J1655" s="332"/>
    </row>
    <row r="1656" spans="2:10" x14ac:dyDescent="0.25">
      <c r="B1656" s="329"/>
      <c r="C1656" s="330"/>
      <c r="D1656" s="331"/>
      <c r="E1656" s="332"/>
      <c r="F1656" s="332"/>
      <c r="G1656" s="332"/>
      <c r="H1656" s="332"/>
      <c r="I1656" s="332"/>
      <c r="J1656" s="332"/>
    </row>
    <row r="1657" spans="2:10" x14ac:dyDescent="0.25">
      <c r="B1657" s="329"/>
      <c r="C1657" s="330"/>
      <c r="D1657" s="331"/>
      <c r="E1657" s="332"/>
      <c r="F1657" s="332"/>
      <c r="G1657" s="332"/>
      <c r="H1657" s="332"/>
      <c r="I1657" s="332"/>
      <c r="J1657" s="332"/>
    </row>
    <row r="1658" spans="2:10" x14ac:dyDescent="0.25">
      <c r="B1658" s="329"/>
      <c r="C1658" s="330"/>
      <c r="D1658" s="331"/>
      <c r="E1658" s="332"/>
      <c r="F1658" s="332"/>
      <c r="G1658" s="332"/>
      <c r="H1658" s="332"/>
      <c r="I1658" s="332"/>
      <c r="J1658" s="332"/>
    </row>
    <row r="1659" spans="2:10" x14ac:dyDescent="0.25">
      <c r="B1659" s="329"/>
      <c r="C1659" s="330"/>
      <c r="D1659" s="331"/>
      <c r="E1659" s="332"/>
      <c r="F1659" s="332"/>
      <c r="G1659" s="332"/>
      <c r="H1659" s="332"/>
      <c r="I1659" s="332"/>
      <c r="J1659" s="332"/>
    </row>
    <row r="1660" spans="2:10" x14ac:dyDescent="0.25">
      <c r="B1660" s="329"/>
      <c r="C1660" s="330"/>
      <c r="D1660" s="331"/>
      <c r="E1660" s="332"/>
      <c r="F1660" s="332"/>
      <c r="G1660" s="332"/>
      <c r="H1660" s="332"/>
      <c r="I1660" s="332"/>
      <c r="J1660" s="332"/>
    </row>
    <row r="1661" spans="2:10" x14ac:dyDescent="0.25">
      <c r="B1661" s="329"/>
      <c r="C1661" s="330"/>
      <c r="D1661" s="331"/>
      <c r="E1661" s="332"/>
      <c r="F1661" s="332"/>
      <c r="G1661" s="332"/>
      <c r="H1661" s="332"/>
      <c r="I1661" s="332"/>
      <c r="J1661" s="332"/>
    </row>
    <row r="1662" spans="2:10" x14ac:dyDescent="0.25">
      <c r="B1662" s="329"/>
      <c r="C1662" s="330"/>
      <c r="D1662" s="331"/>
      <c r="E1662" s="332"/>
      <c r="F1662" s="332"/>
      <c r="G1662" s="332"/>
      <c r="H1662" s="332"/>
      <c r="I1662" s="332"/>
      <c r="J1662" s="332"/>
    </row>
    <row r="1663" spans="2:10" x14ac:dyDescent="0.25">
      <c r="B1663" s="329"/>
      <c r="C1663" s="330"/>
      <c r="D1663" s="331"/>
      <c r="E1663" s="332"/>
      <c r="F1663" s="332"/>
      <c r="G1663" s="332"/>
      <c r="H1663" s="332"/>
      <c r="I1663" s="332"/>
      <c r="J1663" s="332"/>
    </row>
    <row r="1664" spans="2:10" x14ac:dyDescent="0.25">
      <c r="B1664" s="329"/>
      <c r="C1664" s="330"/>
      <c r="D1664" s="331"/>
      <c r="E1664" s="332"/>
      <c r="F1664" s="332"/>
      <c r="G1664" s="332"/>
      <c r="H1664" s="332"/>
      <c r="I1664" s="332"/>
      <c r="J1664" s="332"/>
    </row>
    <row r="1665" spans="2:10" x14ac:dyDescent="0.25">
      <c r="B1665" s="329"/>
      <c r="C1665" s="330"/>
      <c r="D1665" s="331"/>
      <c r="E1665" s="332"/>
      <c r="F1665" s="332"/>
      <c r="G1665" s="332"/>
      <c r="H1665" s="332"/>
      <c r="I1665" s="332"/>
      <c r="J1665" s="332"/>
    </row>
    <row r="1666" spans="2:10" x14ac:dyDescent="0.25">
      <c r="B1666" s="329"/>
      <c r="C1666" s="330"/>
      <c r="D1666" s="331"/>
      <c r="E1666" s="332"/>
      <c r="F1666" s="332"/>
      <c r="G1666" s="332"/>
      <c r="H1666" s="332"/>
      <c r="I1666" s="332"/>
      <c r="J1666" s="332"/>
    </row>
    <row r="1667" spans="2:10" x14ac:dyDescent="0.25">
      <c r="B1667" s="329"/>
      <c r="C1667" s="330"/>
      <c r="D1667" s="331"/>
      <c r="E1667" s="332"/>
      <c r="F1667" s="332"/>
      <c r="G1667" s="332"/>
      <c r="H1667" s="332"/>
      <c r="I1667" s="332"/>
      <c r="J1667" s="332"/>
    </row>
    <row r="1668" spans="2:10" x14ac:dyDescent="0.25">
      <c r="B1668" s="329"/>
      <c r="C1668" s="330"/>
      <c r="D1668" s="331"/>
      <c r="E1668" s="332"/>
      <c r="F1668" s="332"/>
      <c r="G1668" s="332"/>
      <c r="H1668" s="332"/>
      <c r="I1668" s="332"/>
      <c r="J1668" s="332"/>
    </row>
    <row r="1669" spans="2:10" x14ac:dyDescent="0.25">
      <c r="B1669" s="329"/>
      <c r="C1669" s="330"/>
      <c r="D1669" s="331"/>
      <c r="E1669" s="332"/>
      <c r="F1669" s="332"/>
      <c r="G1669" s="332"/>
      <c r="H1669" s="332"/>
      <c r="I1669" s="332"/>
      <c r="J1669" s="332"/>
    </row>
    <row r="1670" spans="2:10" x14ac:dyDescent="0.25">
      <c r="B1670" s="329"/>
      <c r="C1670" s="330"/>
      <c r="D1670" s="331"/>
      <c r="E1670" s="332"/>
      <c r="F1670" s="332"/>
      <c r="G1670" s="332"/>
      <c r="H1670" s="332"/>
      <c r="I1670" s="332"/>
      <c r="J1670" s="332"/>
    </row>
    <row r="1671" spans="2:10" x14ac:dyDescent="0.25">
      <c r="B1671" s="329"/>
      <c r="C1671" s="330"/>
      <c r="D1671" s="331"/>
      <c r="E1671" s="332"/>
      <c r="F1671" s="332"/>
      <c r="G1671" s="332"/>
      <c r="H1671" s="332"/>
      <c r="I1671" s="332"/>
      <c r="J1671" s="332"/>
    </row>
    <row r="1672" spans="2:10" x14ac:dyDescent="0.25">
      <c r="B1672" s="329"/>
      <c r="C1672" s="330"/>
      <c r="D1672" s="331"/>
      <c r="E1672" s="332"/>
      <c r="F1672" s="332"/>
      <c r="G1672" s="332"/>
      <c r="H1672" s="332"/>
      <c r="I1672" s="332"/>
      <c r="J1672" s="332"/>
    </row>
    <row r="1673" spans="2:10" x14ac:dyDescent="0.25">
      <c r="B1673" s="329"/>
      <c r="C1673" s="330"/>
      <c r="D1673" s="331"/>
      <c r="E1673" s="332"/>
      <c r="F1673" s="332"/>
      <c r="G1673" s="332"/>
      <c r="H1673" s="332"/>
      <c r="I1673" s="332"/>
      <c r="J1673" s="332"/>
    </row>
    <row r="1674" spans="2:10" x14ac:dyDescent="0.25">
      <c r="B1674" s="329"/>
      <c r="C1674" s="330"/>
      <c r="D1674" s="331"/>
      <c r="E1674" s="332"/>
      <c r="F1674" s="332"/>
      <c r="G1674" s="332"/>
      <c r="H1674" s="332"/>
      <c r="I1674" s="332"/>
      <c r="J1674" s="332"/>
    </row>
    <row r="1675" spans="2:10" x14ac:dyDescent="0.25">
      <c r="B1675" s="329"/>
      <c r="C1675" s="330"/>
      <c r="D1675" s="331"/>
      <c r="E1675" s="332"/>
      <c r="F1675" s="332"/>
      <c r="G1675" s="332"/>
      <c r="H1675" s="332"/>
      <c r="I1675" s="332"/>
      <c r="J1675" s="332"/>
    </row>
    <row r="1676" spans="2:10" x14ac:dyDescent="0.25">
      <c r="B1676" s="329"/>
      <c r="C1676" s="330"/>
      <c r="D1676" s="331"/>
      <c r="E1676" s="332"/>
      <c r="F1676" s="332"/>
      <c r="G1676" s="332"/>
      <c r="H1676" s="332"/>
      <c r="I1676" s="332"/>
      <c r="J1676" s="332"/>
    </row>
    <row r="1677" spans="2:10" x14ac:dyDescent="0.25">
      <c r="B1677" s="329"/>
      <c r="C1677" s="330"/>
      <c r="D1677" s="331"/>
      <c r="E1677" s="332"/>
      <c r="F1677" s="332"/>
      <c r="G1677" s="332"/>
      <c r="H1677" s="332"/>
      <c r="I1677" s="332"/>
      <c r="J1677" s="332"/>
    </row>
    <row r="1678" spans="2:10" x14ac:dyDescent="0.25">
      <c r="B1678" s="329"/>
      <c r="C1678" s="330"/>
      <c r="D1678" s="331"/>
      <c r="E1678" s="332"/>
      <c r="F1678" s="332"/>
      <c r="G1678" s="332"/>
      <c r="H1678" s="332"/>
      <c r="I1678" s="332"/>
      <c r="J1678" s="332"/>
    </row>
    <row r="1679" spans="2:10" x14ac:dyDescent="0.25">
      <c r="B1679" s="329"/>
      <c r="C1679" s="330"/>
      <c r="D1679" s="331"/>
      <c r="E1679" s="332"/>
      <c r="F1679" s="332"/>
      <c r="G1679" s="332"/>
      <c r="H1679" s="332"/>
      <c r="I1679" s="332"/>
      <c r="J1679" s="332"/>
    </row>
    <row r="1680" spans="2:10" x14ac:dyDescent="0.25">
      <c r="B1680" s="329"/>
      <c r="C1680" s="330"/>
      <c r="D1680" s="331"/>
      <c r="E1680" s="332"/>
      <c r="F1680" s="332"/>
      <c r="G1680" s="332"/>
      <c r="H1680" s="332"/>
      <c r="I1680" s="332"/>
      <c r="J1680" s="332"/>
    </row>
    <row r="1681" spans="2:10" x14ac:dyDescent="0.25">
      <c r="B1681" s="329"/>
      <c r="C1681" s="330"/>
      <c r="D1681" s="331"/>
      <c r="E1681" s="332"/>
      <c r="F1681" s="332"/>
      <c r="G1681" s="332"/>
      <c r="H1681" s="332"/>
      <c r="I1681" s="332"/>
      <c r="J1681" s="332"/>
    </row>
    <row r="1682" spans="2:10" x14ac:dyDescent="0.25">
      <c r="B1682" s="329"/>
      <c r="C1682" s="330"/>
      <c r="D1682" s="331"/>
      <c r="E1682" s="332"/>
      <c r="F1682" s="332"/>
      <c r="G1682" s="332"/>
      <c r="H1682" s="332"/>
      <c r="I1682" s="332"/>
      <c r="J1682" s="332"/>
    </row>
    <row r="1683" spans="2:10" x14ac:dyDescent="0.25">
      <c r="B1683" s="329"/>
      <c r="C1683" s="330"/>
      <c r="D1683" s="331"/>
      <c r="E1683" s="332"/>
      <c r="F1683" s="332"/>
      <c r="G1683" s="332"/>
      <c r="H1683" s="332"/>
      <c r="I1683" s="332"/>
      <c r="J1683" s="332"/>
    </row>
    <row r="1684" spans="2:10" x14ac:dyDescent="0.25">
      <c r="B1684" s="329"/>
      <c r="C1684" s="330"/>
      <c r="D1684" s="331"/>
      <c r="E1684" s="332"/>
      <c r="F1684" s="332"/>
      <c r="G1684" s="332"/>
      <c r="H1684" s="332"/>
      <c r="I1684" s="332"/>
      <c r="J1684" s="332"/>
    </row>
    <row r="1685" spans="2:10" x14ac:dyDescent="0.25">
      <c r="B1685" s="329"/>
      <c r="C1685" s="330"/>
      <c r="D1685" s="331"/>
      <c r="E1685" s="332"/>
      <c r="F1685" s="332"/>
      <c r="G1685" s="332"/>
      <c r="H1685" s="332"/>
      <c r="I1685" s="332"/>
      <c r="J1685" s="332"/>
    </row>
    <row r="1686" spans="2:10" x14ac:dyDescent="0.25">
      <c r="B1686" s="329"/>
      <c r="C1686" s="330"/>
      <c r="D1686" s="331"/>
      <c r="E1686" s="332"/>
      <c r="F1686" s="332"/>
      <c r="G1686" s="332"/>
      <c r="H1686" s="332"/>
      <c r="I1686" s="332"/>
      <c r="J1686" s="332"/>
    </row>
    <row r="1687" spans="2:10" x14ac:dyDescent="0.25">
      <c r="B1687" s="329"/>
      <c r="C1687" s="330"/>
      <c r="D1687" s="331"/>
      <c r="E1687" s="332"/>
      <c r="F1687" s="332"/>
      <c r="G1687" s="332"/>
      <c r="H1687" s="332"/>
      <c r="I1687" s="332"/>
      <c r="J1687" s="332"/>
    </row>
    <row r="1688" spans="2:10" x14ac:dyDescent="0.25">
      <c r="B1688" s="329"/>
      <c r="C1688" s="330"/>
      <c r="D1688" s="331"/>
      <c r="E1688" s="332"/>
      <c r="F1688" s="332"/>
      <c r="G1688" s="332"/>
      <c r="H1688" s="332"/>
      <c r="I1688" s="332"/>
      <c r="J1688" s="332"/>
    </row>
    <row r="1689" spans="2:10" x14ac:dyDescent="0.25">
      <c r="B1689" s="329"/>
      <c r="C1689" s="330"/>
      <c r="D1689" s="331"/>
      <c r="E1689" s="332"/>
      <c r="F1689" s="332"/>
      <c r="G1689" s="332"/>
      <c r="H1689" s="332"/>
      <c r="I1689" s="332"/>
      <c r="J1689" s="332"/>
    </row>
    <row r="1690" spans="2:10" x14ac:dyDescent="0.25">
      <c r="B1690" s="329"/>
      <c r="C1690" s="330"/>
      <c r="D1690" s="331"/>
      <c r="E1690" s="332"/>
      <c r="F1690" s="332"/>
      <c r="G1690" s="332"/>
      <c r="H1690" s="332"/>
      <c r="I1690" s="332"/>
      <c r="J1690" s="332"/>
    </row>
    <row r="1691" spans="2:10" x14ac:dyDescent="0.25">
      <c r="B1691" s="329"/>
      <c r="C1691" s="330"/>
      <c r="D1691" s="331"/>
      <c r="E1691" s="332"/>
      <c r="F1691" s="332"/>
      <c r="G1691" s="332"/>
      <c r="H1691" s="332"/>
      <c r="I1691" s="332"/>
      <c r="J1691" s="332"/>
    </row>
    <row r="1692" spans="2:10" x14ac:dyDescent="0.25">
      <c r="B1692" s="329"/>
      <c r="C1692" s="330"/>
      <c r="D1692" s="331"/>
      <c r="E1692" s="332"/>
      <c r="F1692" s="332"/>
      <c r="G1692" s="332"/>
      <c r="H1692" s="332"/>
      <c r="I1692" s="332"/>
      <c r="J1692" s="332"/>
    </row>
    <row r="1693" spans="2:10" x14ac:dyDescent="0.25">
      <c r="B1693" s="329"/>
      <c r="C1693" s="330"/>
      <c r="D1693" s="331"/>
      <c r="E1693" s="332"/>
      <c r="F1693" s="332"/>
      <c r="G1693" s="332"/>
      <c r="H1693" s="332"/>
      <c r="I1693" s="332"/>
      <c r="J1693" s="332"/>
    </row>
    <row r="1694" spans="2:10" x14ac:dyDescent="0.25">
      <c r="B1694" s="329"/>
      <c r="C1694" s="330"/>
      <c r="D1694" s="331"/>
      <c r="E1694" s="332"/>
      <c r="F1694" s="332"/>
      <c r="G1694" s="332"/>
      <c r="H1694" s="332"/>
      <c r="I1694" s="332"/>
      <c r="J1694" s="332"/>
    </row>
    <row r="1695" spans="2:10" x14ac:dyDescent="0.25">
      <c r="B1695" s="329"/>
      <c r="C1695" s="330"/>
      <c r="D1695" s="331"/>
      <c r="E1695" s="332"/>
      <c r="F1695" s="332"/>
      <c r="G1695" s="332"/>
      <c r="H1695" s="332"/>
      <c r="I1695" s="332"/>
      <c r="J1695" s="332"/>
    </row>
    <row r="1696" spans="2:10" x14ac:dyDescent="0.25">
      <c r="B1696" s="329"/>
      <c r="C1696" s="330"/>
      <c r="D1696" s="331"/>
      <c r="E1696" s="332"/>
      <c r="F1696" s="332"/>
      <c r="G1696" s="332"/>
      <c r="H1696" s="332"/>
      <c r="I1696" s="332"/>
      <c r="J1696" s="332"/>
    </row>
    <row r="1697" spans="2:10" x14ac:dyDescent="0.25">
      <c r="B1697" s="329"/>
      <c r="C1697" s="330"/>
      <c r="D1697" s="331"/>
      <c r="E1697" s="332"/>
      <c r="F1697" s="332"/>
      <c r="G1697" s="332"/>
      <c r="H1697" s="332"/>
      <c r="I1697" s="332"/>
      <c r="J1697" s="332"/>
    </row>
    <row r="1698" spans="2:10" x14ac:dyDescent="0.25">
      <c r="B1698" s="329"/>
      <c r="C1698" s="330"/>
      <c r="D1698" s="331"/>
      <c r="E1698" s="332"/>
      <c r="F1698" s="332"/>
      <c r="G1698" s="332"/>
      <c r="H1698" s="332"/>
      <c r="I1698" s="332"/>
      <c r="J1698" s="332"/>
    </row>
    <row r="1699" spans="2:10" x14ac:dyDescent="0.25">
      <c r="B1699" s="329"/>
      <c r="C1699" s="330"/>
      <c r="D1699" s="331"/>
      <c r="E1699" s="332"/>
      <c r="F1699" s="332"/>
      <c r="G1699" s="332"/>
      <c r="H1699" s="332"/>
      <c r="I1699" s="332"/>
      <c r="J1699" s="332"/>
    </row>
    <row r="1700" spans="2:10" x14ac:dyDescent="0.25">
      <c r="B1700" s="329"/>
      <c r="C1700" s="330"/>
      <c r="D1700" s="331"/>
      <c r="E1700" s="332"/>
      <c r="F1700" s="332"/>
      <c r="G1700" s="332"/>
      <c r="H1700" s="332"/>
      <c r="I1700" s="332"/>
      <c r="J1700" s="332"/>
    </row>
    <row r="1701" spans="2:10" x14ac:dyDescent="0.25">
      <c r="B1701" s="329"/>
      <c r="C1701" s="330"/>
      <c r="D1701" s="331"/>
      <c r="E1701" s="332"/>
      <c r="F1701" s="332"/>
      <c r="G1701" s="332"/>
      <c r="H1701" s="332"/>
      <c r="I1701" s="332"/>
      <c r="J1701" s="332"/>
    </row>
    <row r="1702" spans="2:10" x14ac:dyDescent="0.25">
      <c r="B1702" s="329"/>
      <c r="C1702" s="330"/>
      <c r="D1702" s="331"/>
      <c r="E1702" s="332"/>
      <c r="F1702" s="332"/>
      <c r="G1702" s="332"/>
      <c r="H1702" s="332"/>
      <c r="I1702" s="332"/>
      <c r="J1702" s="332"/>
    </row>
    <row r="1703" spans="2:10" x14ac:dyDescent="0.25">
      <c r="B1703" s="329"/>
      <c r="C1703" s="330"/>
      <c r="D1703" s="331"/>
      <c r="E1703" s="332"/>
      <c r="F1703" s="332"/>
      <c r="G1703" s="332"/>
      <c r="H1703" s="332"/>
      <c r="I1703" s="332"/>
      <c r="J1703" s="332"/>
    </row>
    <row r="1704" spans="2:10" x14ac:dyDescent="0.25">
      <c r="B1704" s="329"/>
      <c r="C1704" s="330"/>
      <c r="D1704" s="331"/>
      <c r="E1704" s="332"/>
      <c r="F1704" s="332"/>
      <c r="G1704" s="332"/>
      <c r="H1704" s="332"/>
      <c r="I1704" s="332"/>
      <c r="J1704" s="332"/>
    </row>
    <row r="1705" spans="2:10" x14ac:dyDescent="0.25">
      <c r="B1705" s="329"/>
      <c r="C1705" s="330"/>
      <c r="D1705" s="331"/>
      <c r="E1705" s="332"/>
      <c r="F1705" s="332"/>
      <c r="G1705" s="332"/>
      <c r="H1705" s="332"/>
      <c r="I1705" s="332"/>
      <c r="J1705" s="332"/>
    </row>
    <row r="1706" spans="2:10" x14ac:dyDescent="0.25">
      <c r="B1706" s="329"/>
      <c r="C1706" s="330"/>
      <c r="D1706" s="331"/>
      <c r="E1706" s="332"/>
      <c r="F1706" s="332"/>
      <c r="G1706" s="332"/>
      <c r="H1706" s="332"/>
      <c r="I1706" s="332"/>
      <c r="J1706" s="332"/>
    </row>
    <row r="1707" spans="2:10" x14ac:dyDescent="0.25">
      <c r="B1707" s="329"/>
      <c r="C1707" s="330"/>
      <c r="D1707" s="331"/>
      <c r="E1707" s="332"/>
      <c r="F1707" s="332"/>
      <c r="G1707" s="332"/>
      <c r="H1707" s="332"/>
      <c r="I1707" s="332"/>
      <c r="J1707" s="332"/>
    </row>
    <row r="1708" spans="2:10" x14ac:dyDescent="0.25">
      <c r="B1708" s="329"/>
      <c r="C1708" s="330"/>
      <c r="D1708" s="331"/>
      <c r="E1708" s="332"/>
      <c r="F1708" s="332"/>
      <c r="G1708" s="332"/>
      <c r="H1708" s="332"/>
      <c r="I1708" s="332"/>
      <c r="J1708" s="332"/>
    </row>
    <row r="1709" spans="2:10" x14ac:dyDescent="0.25">
      <c r="B1709" s="329"/>
      <c r="C1709" s="330"/>
      <c r="D1709" s="331"/>
      <c r="E1709" s="332"/>
      <c r="F1709" s="332"/>
      <c r="G1709" s="332"/>
      <c r="H1709" s="332"/>
      <c r="I1709" s="332"/>
      <c r="J1709" s="332"/>
    </row>
    <row r="1710" spans="2:10" x14ac:dyDescent="0.25">
      <c r="B1710" s="329"/>
      <c r="C1710" s="330"/>
      <c r="D1710" s="331"/>
      <c r="E1710" s="332"/>
      <c r="F1710" s="332"/>
      <c r="G1710" s="332"/>
      <c r="H1710" s="332"/>
      <c r="I1710" s="332"/>
      <c r="J1710" s="332"/>
    </row>
    <row r="1711" spans="2:10" x14ac:dyDescent="0.25">
      <c r="B1711" s="329"/>
      <c r="C1711" s="330"/>
      <c r="D1711" s="331"/>
      <c r="E1711" s="332"/>
      <c r="F1711" s="332"/>
      <c r="G1711" s="332"/>
      <c r="H1711" s="332"/>
      <c r="I1711" s="332"/>
      <c r="J1711" s="332"/>
    </row>
    <row r="1712" spans="2:10" x14ac:dyDescent="0.25">
      <c r="B1712" s="329"/>
      <c r="C1712" s="330"/>
      <c r="D1712" s="331"/>
      <c r="E1712" s="332"/>
      <c r="F1712" s="332"/>
      <c r="G1712" s="332"/>
      <c r="H1712" s="332"/>
      <c r="I1712" s="332"/>
      <c r="J1712" s="332"/>
    </row>
    <row r="1713" spans="2:10" x14ac:dyDescent="0.25">
      <c r="B1713" s="329"/>
      <c r="C1713" s="330"/>
      <c r="D1713" s="331"/>
      <c r="E1713" s="332"/>
      <c r="F1713" s="332"/>
      <c r="G1713" s="332"/>
      <c r="H1713" s="332"/>
      <c r="I1713" s="332"/>
      <c r="J1713" s="332"/>
    </row>
    <row r="1714" spans="2:10" x14ac:dyDescent="0.25">
      <c r="B1714" s="329"/>
      <c r="C1714" s="330"/>
      <c r="D1714" s="331"/>
      <c r="E1714" s="332"/>
      <c r="F1714" s="332"/>
      <c r="G1714" s="332"/>
      <c r="H1714" s="332"/>
      <c r="I1714" s="332"/>
      <c r="J1714" s="332"/>
    </row>
    <row r="1715" spans="2:10" x14ac:dyDescent="0.25">
      <c r="B1715" s="329"/>
      <c r="C1715" s="330"/>
      <c r="D1715" s="331"/>
      <c r="E1715" s="332"/>
      <c r="F1715" s="332"/>
      <c r="G1715" s="332"/>
      <c r="H1715" s="332"/>
      <c r="I1715" s="332"/>
      <c r="J1715" s="332"/>
    </row>
    <row r="1716" spans="2:10" x14ac:dyDescent="0.25">
      <c r="B1716" s="329"/>
      <c r="C1716" s="330"/>
      <c r="D1716" s="331"/>
      <c r="E1716" s="332"/>
      <c r="F1716" s="332"/>
      <c r="G1716" s="332"/>
      <c r="H1716" s="332"/>
      <c r="I1716" s="332"/>
      <c r="J1716" s="332"/>
    </row>
    <row r="1717" spans="2:10" x14ac:dyDescent="0.25">
      <c r="B1717" s="329"/>
      <c r="C1717" s="330"/>
      <c r="D1717" s="331"/>
      <c r="E1717" s="332"/>
      <c r="F1717" s="332"/>
      <c r="G1717" s="332"/>
      <c r="H1717" s="332"/>
      <c r="I1717" s="332"/>
      <c r="J1717" s="332"/>
    </row>
    <row r="1718" spans="2:10" x14ac:dyDescent="0.25">
      <c r="B1718" s="329"/>
      <c r="C1718" s="330"/>
      <c r="D1718" s="331"/>
      <c r="E1718" s="332"/>
      <c r="F1718" s="332"/>
      <c r="G1718" s="332"/>
      <c r="H1718" s="332"/>
      <c r="I1718" s="332"/>
      <c r="J1718" s="332"/>
    </row>
    <row r="1719" spans="2:10" x14ac:dyDescent="0.25">
      <c r="B1719" s="329"/>
      <c r="C1719" s="330"/>
      <c r="D1719" s="331"/>
      <c r="E1719" s="332"/>
      <c r="F1719" s="332"/>
      <c r="G1719" s="332"/>
      <c r="H1719" s="332"/>
      <c r="I1719" s="332"/>
      <c r="J1719" s="332"/>
    </row>
    <row r="1720" spans="2:10" x14ac:dyDescent="0.25">
      <c r="B1720" s="329"/>
      <c r="C1720" s="330"/>
      <c r="D1720" s="331"/>
      <c r="E1720" s="332"/>
      <c r="F1720" s="332"/>
      <c r="G1720" s="332"/>
      <c r="H1720" s="332"/>
      <c r="I1720" s="332"/>
      <c r="J1720" s="332"/>
    </row>
    <row r="1721" spans="2:10" x14ac:dyDescent="0.25">
      <c r="B1721" s="329"/>
      <c r="C1721" s="330"/>
      <c r="D1721" s="331"/>
      <c r="E1721" s="332"/>
      <c r="F1721" s="332"/>
      <c r="G1721" s="332"/>
      <c r="H1721" s="332"/>
      <c r="I1721" s="332"/>
      <c r="J1721" s="332"/>
    </row>
    <row r="1722" spans="2:10" x14ac:dyDescent="0.25">
      <c r="B1722" s="329"/>
      <c r="C1722" s="330"/>
      <c r="D1722" s="331"/>
      <c r="E1722" s="332"/>
      <c r="F1722" s="332"/>
      <c r="G1722" s="332"/>
      <c r="H1722" s="332"/>
      <c r="I1722" s="332"/>
      <c r="J1722" s="332"/>
    </row>
    <row r="1723" spans="2:10" x14ac:dyDescent="0.25">
      <c r="B1723" s="329"/>
      <c r="C1723" s="330"/>
      <c r="D1723" s="331"/>
      <c r="E1723" s="332"/>
      <c r="F1723" s="332"/>
      <c r="G1723" s="332"/>
      <c r="H1723" s="332"/>
      <c r="I1723" s="332"/>
      <c r="J1723" s="332"/>
    </row>
    <row r="1724" spans="2:10" x14ac:dyDescent="0.25">
      <c r="B1724" s="329"/>
      <c r="C1724" s="330"/>
      <c r="D1724" s="331"/>
      <c r="E1724" s="332"/>
      <c r="F1724" s="332"/>
      <c r="G1724" s="332"/>
      <c r="H1724" s="332"/>
      <c r="I1724" s="332"/>
      <c r="J1724" s="332"/>
    </row>
    <row r="1725" spans="2:10" x14ac:dyDescent="0.25">
      <c r="B1725" s="329"/>
      <c r="C1725" s="330"/>
      <c r="D1725" s="331"/>
      <c r="E1725" s="332"/>
      <c r="F1725" s="332"/>
      <c r="G1725" s="332"/>
      <c r="H1725" s="332"/>
      <c r="I1725" s="332"/>
      <c r="J1725" s="332"/>
    </row>
    <row r="1726" spans="2:10" x14ac:dyDescent="0.25">
      <c r="B1726" s="329"/>
      <c r="C1726" s="330"/>
      <c r="D1726" s="331"/>
      <c r="E1726" s="332"/>
      <c r="F1726" s="332"/>
      <c r="G1726" s="332"/>
      <c r="H1726" s="332"/>
      <c r="I1726" s="332"/>
      <c r="J1726" s="332"/>
    </row>
    <row r="1727" spans="2:10" x14ac:dyDescent="0.25">
      <c r="B1727" s="329"/>
      <c r="C1727" s="330"/>
      <c r="D1727" s="331"/>
      <c r="E1727" s="332"/>
      <c r="F1727" s="332"/>
      <c r="G1727" s="332"/>
      <c r="H1727" s="332"/>
      <c r="I1727" s="332"/>
      <c r="J1727" s="332"/>
    </row>
    <row r="1728" spans="2:10" x14ac:dyDescent="0.25">
      <c r="B1728" s="329"/>
      <c r="C1728" s="330"/>
      <c r="D1728" s="331"/>
      <c r="E1728" s="332"/>
      <c r="F1728" s="332"/>
      <c r="G1728" s="332"/>
      <c r="H1728" s="332"/>
      <c r="I1728" s="332"/>
      <c r="J1728" s="332"/>
    </row>
    <row r="1729" spans="2:10" x14ac:dyDescent="0.25">
      <c r="B1729" s="329"/>
      <c r="C1729" s="330"/>
      <c r="D1729" s="331"/>
      <c r="E1729" s="332"/>
      <c r="F1729" s="332"/>
      <c r="G1729" s="332"/>
      <c r="H1729" s="332"/>
      <c r="I1729" s="332"/>
      <c r="J1729" s="332"/>
    </row>
    <row r="1730" spans="2:10" x14ac:dyDescent="0.25">
      <c r="B1730" s="329"/>
      <c r="C1730" s="330"/>
      <c r="D1730" s="331"/>
      <c r="E1730" s="332"/>
      <c r="F1730" s="332"/>
      <c r="G1730" s="332"/>
      <c r="H1730" s="332"/>
      <c r="I1730" s="332"/>
      <c r="J1730" s="332"/>
    </row>
    <row r="1731" spans="2:10" x14ac:dyDescent="0.25">
      <c r="B1731" s="329"/>
      <c r="C1731" s="330"/>
      <c r="D1731" s="331"/>
      <c r="E1731" s="332"/>
      <c r="F1731" s="332"/>
      <c r="G1731" s="332"/>
      <c r="H1731" s="332"/>
      <c r="I1731" s="332"/>
      <c r="J1731" s="332"/>
    </row>
    <row r="1732" spans="2:10" x14ac:dyDescent="0.25">
      <c r="B1732" s="329"/>
      <c r="C1732" s="330"/>
      <c r="D1732" s="331"/>
      <c r="E1732" s="332"/>
      <c r="F1732" s="332"/>
      <c r="G1732" s="332"/>
      <c r="H1732" s="332"/>
      <c r="I1732" s="332"/>
      <c r="J1732" s="332"/>
    </row>
    <row r="1733" spans="2:10" x14ac:dyDescent="0.25">
      <c r="B1733" s="329"/>
      <c r="C1733" s="330"/>
      <c r="D1733" s="331"/>
      <c r="E1733" s="332"/>
      <c r="F1733" s="332"/>
      <c r="G1733" s="332"/>
      <c r="H1733" s="332"/>
      <c r="I1733" s="332"/>
      <c r="J1733" s="332"/>
    </row>
    <row r="1734" spans="2:10" x14ac:dyDescent="0.25">
      <c r="B1734" s="329"/>
      <c r="C1734" s="330"/>
      <c r="D1734" s="331"/>
      <c r="E1734" s="332"/>
      <c r="F1734" s="332"/>
      <c r="G1734" s="332"/>
      <c r="H1734" s="332"/>
      <c r="I1734" s="332"/>
      <c r="J1734" s="332"/>
    </row>
    <row r="1735" spans="2:10" x14ac:dyDescent="0.25">
      <c r="B1735" s="329"/>
      <c r="C1735" s="330"/>
      <c r="D1735" s="331"/>
      <c r="E1735" s="332"/>
      <c r="F1735" s="332"/>
      <c r="G1735" s="332"/>
      <c r="H1735" s="332"/>
      <c r="I1735" s="332"/>
      <c r="J1735" s="332"/>
    </row>
    <row r="1736" spans="2:10" x14ac:dyDescent="0.25">
      <c r="B1736" s="329"/>
      <c r="C1736" s="330"/>
      <c r="D1736" s="331"/>
      <c r="E1736" s="332"/>
      <c r="F1736" s="332"/>
      <c r="G1736" s="332"/>
      <c r="H1736" s="332"/>
      <c r="I1736" s="332"/>
      <c r="J1736" s="332"/>
    </row>
    <row r="1737" spans="2:10" x14ac:dyDescent="0.25">
      <c r="B1737" s="329"/>
      <c r="C1737" s="330"/>
      <c r="D1737" s="331"/>
      <c r="E1737" s="332"/>
      <c r="F1737" s="332"/>
      <c r="G1737" s="332"/>
      <c r="H1737" s="332"/>
      <c r="I1737" s="332"/>
      <c r="J1737" s="332"/>
    </row>
    <row r="1738" spans="2:10" x14ac:dyDescent="0.25">
      <c r="B1738" s="329"/>
      <c r="C1738" s="330"/>
      <c r="D1738" s="331"/>
      <c r="E1738" s="332"/>
      <c r="F1738" s="332"/>
      <c r="G1738" s="332"/>
      <c r="H1738" s="332"/>
      <c r="I1738" s="332"/>
      <c r="J1738" s="332"/>
    </row>
    <row r="1739" spans="2:10" x14ac:dyDescent="0.25">
      <c r="B1739" s="329"/>
      <c r="C1739" s="330"/>
      <c r="D1739" s="331"/>
      <c r="E1739" s="332"/>
      <c r="F1739" s="332"/>
      <c r="G1739" s="332"/>
      <c r="H1739" s="332"/>
      <c r="I1739" s="332"/>
      <c r="J1739" s="332"/>
    </row>
    <row r="1740" spans="2:10" x14ac:dyDescent="0.25">
      <c r="B1740" s="329"/>
      <c r="C1740" s="330"/>
      <c r="D1740" s="331"/>
      <c r="E1740" s="332"/>
      <c r="F1740" s="332"/>
      <c r="G1740" s="332"/>
      <c r="H1740" s="332"/>
      <c r="I1740" s="332"/>
      <c r="J1740" s="332"/>
    </row>
    <row r="1741" spans="2:10" x14ac:dyDescent="0.25">
      <c r="B1741" s="329"/>
      <c r="C1741" s="330"/>
      <c r="D1741" s="331"/>
      <c r="E1741" s="332"/>
      <c r="F1741" s="332"/>
      <c r="G1741" s="332"/>
      <c r="H1741" s="332"/>
      <c r="I1741" s="332"/>
      <c r="J1741" s="332"/>
    </row>
    <row r="1742" spans="2:10" x14ac:dyDescent="0.25">
      <c r="B1742" s="329"/>
      <c r="C1742" s="330"/>
      <c r="D1742" s="331"/>
      <c r="E1742" s="332"/>
      <c r="F1742" s="332"/>
      <c r="G1742" s="332"/>
      <c r="H1742" s="332"/>
      <c r="I1742" s="332"/>
      <c r="J1742" s="332"/>
    </row>
    <row r="1743" spans="2:10" x14ac:dyDescent="0.25">
      <c r="B1743" s="329"/>
      <c r="C1743" s="330"/>
      <c r="D1743" s="331"/>
      <c r="E1743" s="332"/>
      <c r="F1743" s="332"/>
      <c r="G1743" s="332"/>
      <c r="H1743" s="332"/>
      <c r="I1743" s="332"/>
      <c r="J1743" s="332"/>
    </row>
    <row r="1744" spans="2:10" x14ac:dyDescent="0.25">
      <c r="B1744" s="329"/>
      <c r="C1744" s="330"/>
      <c r="D1744" s="331"/>
      <c r="E1744" s="332"/>
      <c r="F1744" s="332"/>
      <c r="G1744" s="332"/>
      <c r="H1744" s="332"/>
      <c r="I1744" s="332"/>
      <c r="J1744" s="332"/>
    </row>
    <row r="1745" spans="2:10" x14ac:dyDescent="0.25">
      <c r="B1745" s="329"/>
      <c r="C1745" s="330"/>
      <c r="D1745" s="331"/>
      <c r="E1745" s="332"/>
      <c r="F1745" s="332"/>
      <c r="G1745" s="332"/>
      <c r="H1745" s="332"/>
      <c r="I1745" s="332"/>
      <c r="J1745" s="332"/>
    </row>
    <row r="1746" spans="2:10" x14ac:dyDescent="0.25">
      <c r="B1746" s="329"/>
      <c r="C1746" s="330"/>
      <c r="D1746" s="331"/>
      <c r="E1746" s="332"/>
      <c r="F1746" s="332"/>
      <c r="G1746" s="332"/>
      <c r="H1746" s="332"/>
      <c r="I1746" s="332"/>
      <c r="J1746" s="332"/>
    </row>
    <row r="1747" spans="2:10" x14ac:dyDescent="0.25">
      <c r="B1747" s="329"/>
      <c r="C1747" s="330"/>
      <c r="D1747" s="331"/>
      <c r="E1747" s="332"/>
      <c r="F1747" s="332"/>
      <c r="G1747" s="332"/>
      <c r="H1747" s="332"/>
      <c r="I1747" s="332"/>
      <c r="J1747" s="332"/>
    </row>
    <row r="1748" spans="2:10" x14ac:dyDescent="0.25">
      <c r="B1748" s="329"/>
      <c r="C1748" s="330"/>
      <c r="D1748" s="331"/>
      <c r="E1748" s="332"/>
      <c r="F1748" s="332"/>
      <c r="G1748" s="332"/>
      <c r="H1748" s="332"/>
      <c r="I1748" s="332"/>
      <c r="J1748" s="332"/>
    </row>
    <row r="1749" spans="2:10" x14ac:dyDescent="0.25">
      <c r="B1749" s="329"/>
      <c r="C1749" s="330"/>
      <c r="D1749" s="331"/>
      <c r="E1749" s="332"/>
      <c r="F1749" s="332"/>
      <c r="G1749" s="332"/>
      <c r="H1749" s="332"/>
      <c r="I1749" s="332"/>
      <c r="J1749" s="332"/>
    </row>
    <row r="1750" spans="2:10" x14ac:dyDescent="0.25">
      <c r="B1750" s="329"/>
      <c r="C1750" s="330"/>
      <c r="D1750" s="331"/>
      <c r="E1750" s="332"/>
      <c r="F1750" s="332"/>
      <c r="G1750" s="332"/>
      <c r="H1750" s="332"/>
      <c r="I1750" s="332"/>
      <c r="J1750" s="332"/>
    </row>
    <row r="1751" spans="2:10" x14ac:dyDescent="0.25">
      <c r="B1751" s="329"/>
      <c r="C1751" s="330"/>
      <c r="D1751" s="331"/>
      <c r="E1751" s="332"/>
      <c r="F1751" s="332"/>
      <c r="G1751" s="332"/>
      <c r="H1751" s="332"/>
      <c r="I1751" s="332"/>
      <c r="J1751" s="332"/>
    </row>
    <row r="1752" spans="2:10" x14ac:dyDescent="0.25">
      <c r="B1752" s="329"/>
      <c r="C1752" s="330"/>
      <c r="D1752" s="331"/>
      <c r="E1752" s="332"/>
      <c r="F1752" s="332"/>
      <c r="G1752" s="332"/>
      <c r="H1752" s="332"/>
      <c r="I1752" s="332"/>
      <c r="J1752" s="332"/>
    </row>
    <row r="1753" spans="2:10" x14ac:dyDescent="0.25">
      <c r="B1753" s="329"/>
      <c r="C1753" s="330"/>
      <c r="D1753" s="331"/>
      <c r="E1753" s="332"/>
      <c r="F1753" s="332"/>
      <c r="G1753" s="332"/>
      <c r="H1753" s="332"/>
      <c r="I1753" s="332"/>
      <c r="J1753" s="332"/>
    </row>
    <row r="1754" spans="2:10" x14ac:dyDescent="0.25">
      <c r="B1754" s="329"/>
      <c r="C1754" s="330"/>
      <c r="D1754" s="331"/>
      <c r="E1754" s="332"/>
      <c r="F1754" s="332"/>
      <c r="G1754" s="332"/>
      <c r="H1754" s="332"/>
      <c r="I1754" s="332"/>
      <c r="J1754" s="332"/>
    </row>
    <row r="1755" spans="2:10" x14ac:dyDescent="0.25">
      <c r="B1755" s="329"/>
      <c r="C1755" s="330"/>
      <c r="D1755" s="331"/>
      <c r="E1755" s="332"/>
      <c r="F1755" s="332"/>
      <c r="G1755" s="332"/>
      <c r="H1755" s="332"/>
      <c r="I1755" s="332"/>
      <c r="J1755" s="332"/>
    </row>
    <row r="1756" spans="2:10" x14ac:dyDescent="0.25">
      <c r="B1756" s="329"/>
      <c r="C1756" s="330"/>
      <c r="D1756" s="331"/>
      <c r="E1756" s="332"/>
      <c r="F1756" s="332"/>
      <c r="G1756" s="332"/>
      <c r="H1756" s="332"/>
      <c r="I1756" s="332"/>
      <c r="J1756" s="332"/>
    </row>
    <row r="1757" spans="2:10" x14ac:dyDescent="0.25">
      <c r="B1757" s="329"/>
      <c r="C1757" s="330"/>
      <c r="D1757" s="331"/>
      <c r="E1757" s="332"/>
      <c r="F1757" s="332"/>
      <c r="G1757" s="332"/>
      <c r="H1757" s="332"/>
      <c r="I1757" s="332"/>
      <c r="J1757" s="332"/>
    </row>
    <row r="1758" spans="2:10" x14ac:dyDescent="0.25">
      <c r="B1758" s="329"/>
      <c r="C1758" s="330"/>
      <c r="D1758" s="331"/>
      <c r="E1758" s="332"/>
      <c r="F1758" s="332"/>
      <c r="G1758" s="332"/>
      <c r="H1758" s="332"/>
      <c r="I1758" s="332"/>
      <c r="J1758" s="332"/>
    </row>
    <row r="1759" spans="2:10" x14ac:dyDescent="0.25">
      <c r="B1759" s="329"/>
      <c r="C1759" s="330"/>
      <c r="D1759" s="331"/>
      <c r="E1759" s="332"/>
      <c r="F1759" s="332"/>
      <c r="G1759" s="332"/>
      <c r="H1759" s="332"/>
      <c r="I1759" s="332"/>
      <c r="J1759" s="332"/>
    </row>
    <row r="1760" spans="2:10" x14ac:dyDescent="0.25">
      <c r="B1760" s="329"/>
      <c r="C1760" s="330"/>
      <c r="D1760" s="331"/>
      <c r="E1760" s="332"/>
      <c r="F1760" s="332"/>
      <c r="G1760" s="332"/>
      <c r="H1760" s="332"/>
      <c r="I1760" s="332"/>
      <c r="J1760" s="332"/>
    </row>
    <row r="1761" spans="2:10" x14ac:dyDescent="0.25">
      <c r="B1761" s="329"/>
      <c r="C1761" s="330"/>
      <c r="D1761" s="331"/>
      <c r="E1761" s="332"/>
      <c r="F1761" s="332"/>
      <c r="G1761" s="332"/>
      <c r="H1761" s="332"/>
      <c r="I1761" s="332"/>
      <c r="J1761" s="332"/>
    </row>
    <row r="1762" spans="2:10" x14ac:dyDescent="0.25">
      <c r="B1762" s="329"/>
      <c r="C1762" s="330"/>
      <c r="D1762" s="331"/>
      <c r="E1762" s="332"/>
      <c r="F1762" s="332"/>
      <c r="G1762" s="332"/>
      <c r="H1762" s="332"/>
      <c r="I1762" s="332"/>
      <c r="J1762" s="332"/>
    </row>
    <row r="1763" spans="2:10" x14ac:dyDescent="0.25">
      <c r="B1763" s="329"/>
      <c r="C1763" s="330"/>
      <c r="D1763" s="331"/>
      <c r="E1763" s="332"/>
      <c r="F1763" s="332"/>
      <c r="G1763" s="332"/>
      <c r="H1763" s="332"/>
      <c r="I1763" s="332"/>
      <c r="J1763" s="332"/>
    </row>
    <row r="1764" spans="2:10" x14ac:dyDescent="0.25">
      <c r="B1764" s="329"/>
      <c r="C1764" s="330"/>
      <c r="D1764" s="331"/>
      <c r="E1764" s="332"/>
      <c r="F1764" s="332"/>
      <c r="G1764" s="332"/>
      <c r="H1764" s="332"/>
      <c r="I1764" s="332"/>
      <c r="J1764" s="332"/>
    </row>
    <row r="1765" spans="2:10" x14ac:dyDescent="0.25">
      <c r="B1765" s="329"/>
      <c r="C1765" s="330"/>
      <c r="D1765" s="331"/>
      <c r="E1765" s="332"/>
      <c r="F1765" s="332"/>
      <c r="G1765" s="332"/>
      <c r="H1765" s="332"/>
      <c r="I1765" s="332"/>
      <c r="J1765" s="332"/>
    </row>
    <row r="1766" spans="2:10" x14ac:dyDescent="0.25">
      <c r="B1766" s="329"/>
      <c r="C1766" s="330"/>
      <c r="D1766" s="331"/>
      <c r="E1766" s="332"/>
      <c r="F1766" s="332"/>
      <c r="G1766" s="332"/>
      <c r="H1766" s="332"/>
      <c r="I1766" s="332"/>
      <c r="J1766" s="332"/>
    </row>
    <row r="1767" spans="2:10" x14ac:dyDescent="0.25">
      <c r="B1767" s="329"/>
      <c r="C1767" s="330"/>
      <c r="D1767" s="331"/>
      <c r="E1767" s="332"/>
      <c r="F1767" s="332"/>
      <c r="G1767" s="332"/>
      <c r="H1767" s="332"/>
      <c r="I1767" s="332"/>
      <c r="J1767" s="332"/>
    </row>
    <row r="1768" spans="2:10" x14ac:dyDescent="0.25">
      <c r="B1768" s="329"/>
      <c r="C1768" s="330"/>
      <c r="D1768" s="331"/>
      <c r="E1768" s="332"/>
      <c r="F1768" s="332"/>
      <c r="G1768" s="332"/>
      <c r="H1768" s="332"/>
      <c r="I1768" s="332"/>
      <c r="J1768" s="332"/>
    </row>
    <row r="1769" spans="2:10" x14ac:dyDescent="0.25">
      <c r="B1769" s="329"/>
      <c r="C1769" s="330"/>
      <c r="D1769" s="331"/>
      <c r="E1769" s="332"/>
      <c r="F1769" s="332"/>
      <c r="G1769" s="332"/>
      <c r="H1769" s="332"/>
      <c r="I1769" s="332"/>
      <c r="J1769" s="332"/>
    </row>
    <row r="1770" spans="2:10" x14ac:dyDescent="0.25">
      <c r="B1770" s="329"/>
      <c r="C1770" s="330"/>
      <c r="D1770" s="331"/>
      <c r="E1770" s="332"/>
      <c r="F1770" s="332"/>
      <c r="G1770" s="332"/>
      <c r="H1770" s="332"/>
      <c r="I1770" s="332"/>
      <c r="J1770" s="332"/>
    </row>
    <row r="1771" spans="2:10" x14ac:dyDescent="0.25">
      <c r="B1771" s="329"/>
      <c r="C1771" s="330"/>
      <c r="D1771" s="331"/>
      <c r="E1771" s="332"/>
      <c r="F1771" s="332"/>
      <c r="G1771" s="332"/>
      <c r="H1771" s="332"/>
      <c r="I1771" s="332"/>
      <c r="J1771" s="332"/>
    </row>
    <row r="1772" spans="2:10" x14ac:dyDescent="0.25">
      <c r="B1772" s="329"/>
      <c r="C1772" s="330"/>
      <c r="D1772" s="331"/>
      <c r="E1772" s="332"/>
      <c r="F1772" s="332"/>
      <c r="G1772" s="332"/>
      <c r="H1772" s="332"/>
      <c r="I1772" s="332"/>
      <c r="J1772" s="332"/>
    </row>
    <row r="1773" spans="2:10" x14ac:dyDescent="0.25">
      <c r="B1773" s="329"/>
      <c r="C1773" s="330"/>
      <c r="D1773" s="331"/>
      <c r="E1773" s="332"/>
      <c r="F1773" s="332"/>
      <c r="G1773" s="332"/>
      <c r="H1773" s="332"/>
      <c r="I1773" s="332"/>
      <c r="J1773" s="332"/>
    </row>
    <row r="1774" spans="2:10" x14ac:dyDescent="0.25">
      <c r="B1774" s="329"/>
      <c r="C1774" s="330"/>
      <c r="D1774" s="331"/>
      <c r="E1774" s="332"/>
      <c r="F1774" s="332"/>
      <c r="G1774" s="332"/>
      <c r="H1774" s="332"/>
      <c r="I1774" s="332"/>
      <c r="J1774" s="332"/>
    </row>
    <row r="1775" spans="2:10" x14ac:dyDescent="0.25">
      <c r="B1775" s="329"/>
      <c r="C1775" s="330"/>
      <c r="D1775" s="331"/>
      <c r="E1775" s="332"/>
      <c r="F1775" s="332"/>
      <c r="G1775" s="332"/>
      <c r="H1775" s="332"/>
      <c r="I1775" s="332"/>
      <c r="J1775" s="332"/>
    </row>
    <row r="1776" spans="2:10" x14ac:dyDescent="0.25">
      <c r="B1776" s="329"/>
      <c r="C1776" s="330"/>
      <c r="D1776" s="331"/>
      <c r="E1776" s="332"/>
      <c r="F1776" s="332"/>
      <c r="G1776" s="332"/>
      <c r="H1776" s="332"/>
      <c r="I1776" s="332"/>
      <c r="J1776" s="332"/>
    </row>
    <row r="1777" spans="2:10" x14ac:dyDescent="0.25">
      <c r="B1777" s="329"/>
      <c r="C1777" s="330"/>
      <c r="D1777" s="331"/>
      <c r="E1777" s="332"/>
      <c r="F1777" s="332"/>
      <c r="G1777" s="332"/>
      <c r="H1777" s="332"/>
      <c r="I1777" s="332"/>
      <c r="J1777" s="332"/>
    </row>
    <row r="1778" spans="2:10" x14ac:dyDescent="0.25">
      <c r="B1778" s="329"/>
      <c r="C1778" s="330"/>
      <c r="D1778" s="331"/>
      <c r="E1778" s="332"/>
      <c r="F1778" s="332"/>
      <c r="G1778" s="332"/>
      <c r="H1778" s="332"/>
      <c r="I1778" s="332"/>
      <c r="J1778" s="332"/>
    </row>
    <row r="1779" spans="2:10" x14ac:dyDescent="0.25">
      <c r="B1779" s="329"/>
      <c r="C1779" s="330"/>
      <c r="D1779" s="331"/>
      <c r="E1779" s="332"/>
      <c r="F1779" s="332"/>
      <c r="G1779" s="332"/>
      <c r="H1779" s="332"/>
      <c r="I1779" s="332"/>
      <c r="J1779" s="332"/>
    </row>
    <row r="1780" spans="2:10" x14ac:dyDescent="0.25">
      <c r="B1780" s="329"/>
      <c r="C1780" s="330"/>
      <c r="D1780" s="331"/>
      <c r="E1780" s="332"/>
      <c r="F1780" s="332"/>
      <c r="G1780" s="332"/>
      <c r="H1780" s="332"/>
      <c r="I1780" s="332"/>
      <c r="J1780" s="332"/>
    </row>
    <row r="1781" spans="2:10" x14ac:dyDescent="0.25">
      <c r="B1781" s="329"/>
      <c r="C1781" s="330"/>
      <c r="D1781" s="331"/>
      <c r="E1781" s="332"/>
      <c r="F1781" s="332"/>
      <c r="G1781" s="332"/>
      <c r="H1781" s="332"/>
      <c r="I1781" s="332"/>
      <c r="J1781" s="332"/>
    </row>
    <row r="1782" spans="2:10" x14ac:dyDescent="0.25">
      <c r="B1782" s="329"/>
      <c r="C1782" s="330"/>
      <c r="D1782" s="331"/>
      <c r="E1782" s="332"/>
      <c r="F1782" s="332"/>
      <c r="G1782" s="332"/>
      <c r="H1782" s="332"/>
      <c r="I1782" s="332"/>
      <c r="J1782" s="332"/>
    </row>
    <row r="1783" spans="2:10" x14ac:dyDescent="0.25">
      <c r="B1783" s="329"/>
      <c r="C1783" s="330"/>
      <c r="D1783" s="331"/>
      <c r="E1783" s="332"/>
      <c r="F1783" s="332"/>
      <c r="G1783" s="332"/>
      <c r="H1783" s="332"/>
      <c r="I1783" s="332"/>
      <c r="J1783" s="332"/>
    </row>
    <row r="1784" spans="2:10" x14ac:dyDescent="0.25">
      <c r="B1784" s="329"/>
      <c r="C1784" s="330"/>
      <c r="D1784" s="331"/>
      <c r="E1784" s="332"/>
      <c r="F1784" s="332"/>
      <c r="G1784" s="332"/>
      <c r="H1784" s="332"/>
      <c r="I1784" s="332"/>
      <c r="J1784" s="332"/>
    </row>
    <row r="1785" spans="2:10" x14ac:dyDescent="0.25">
      <c r="B1785" s="329"/>
      <c r="C1785" s="330"/>
      <c r="D1785" s="331"/>
      <c r="E1785" s="332"/>
      <c r="F1785" s="332"/>
      <c r="G1785" s="332"/>
      <c r="H1785" s="332"/>
      <c r="I1785" s="332"/>
      <c r="J1785" s="332"/>
    </row>
    <row r="1786" spans="2:10" x14ac:dyDescent="0.25">
      <c r="B1786" s="329"/>
      <c r="C1786" s="330"/>
      <c r="D1786" s="331"/>
      <c r="E1786" s="332"/>
      <c r="F1786" s="332"/>
      <c r="G1786" s="332"/>
      <c r="H1786" s="332"/>
      <c r="I1786" s="332"/>
      <c r="J1786" s="332"/>
    </row>
    <row r="1787" spans="2:10" x14ac:dyDescent="0.25">
      <c r="B1787" s="329"/>
      <c r="C1787" s="330"/>
      <c r="D1787" s="331"/>
      <c r="E1787" s="332"/>
      <c r="F1787" s="332"/>
      <c r="G1787" s="332"/>
      <c r="H1787" s="332"/>
      <c r="I1787" s="332"/>
      <c r="J1787" s="332"/>
    </row>
    <row r="1788" spans="2:10" x14ac:dyDescent="0.25">
      <c r="B1788" s="329"/>
      <c r="C1788" s="330"/>
      <c r="D1788" s="331"/>
      <c r="E1788" s="332"/>
      <c r="F1788" s="332"/>
      <c r="G1788" s="332"/>
      <c r="H1788" s="332"/>
      <c r="I1788" s="332"/>
      <c r="J1788" s="332"/>
    </row>
    <row r="1789" spans="2:10" x14ac:dyDescent="0.25">
      <c r="B1789" s="329"/>
      <c r="C1789" s="330"/>
      <c r="D1789" s="331"/>
      <c r="E1789" s="332"/>
      <c r="F1789" s="332"/>
      <c r="G1789" s="332"/>
      <c r="H1789" s="332"/>
      <c r="I1789" s="332"/>
      <c r="J1789" s="332"/>
    </row>
    <row r="1790" spans="2:10" x14ac:dyDescent="0.25">
      <c r="B1790" s="329"/>
      <c r="C1790" s="330"/>
      <c r="D1790" s="331"/>
      <c r="E1790" s="332"/>
      <c r="F1790" s="332"/>
      <c r="G1790" s="332"/>
      <c r="H1790" s="332"/>
      <c r="I1790" s="332"/>
      <c r="J1790" s="332"/>
    </row>
    <row r="1791" spans="2:10" x14ac:dyDescent="0.25">
      <c r="B1791" s="329"/>
      <c r="C1791" s="330"/>
      <c r="D1791" s="331"/>
      <c r="E1791" s="332"/>
      <c r="F1791" s="332"/>
      <c r="G1791" s="332"/>
      <c r="H1791" s="332"/>
      <c r="I1791" s="332"/>
      <c r="J1791" s="332"/>
    </row>
    <row r="1792" spans="2:10" x14ac:dyDescent="0.25">
      <c r="B1792" s="329"/>
      <c r="C1792" s="330"/>
      <c r="D1792" s="331"/>
      <c r="E1792" s="332"/>
      <c r="F1792" s="332"/>
      <c r="G1792" s="332"/>
      <c r="H1792" s="332"/>
      <c r="I1792" s="332"/>
      <c r="J1792" s="332"/>
    </row>
    <row r="1793" spans="2:10" x14ac:dyDescent="0.25">
      <c r="B1793" s="329"/>
      <c r="C1793" s="330"/>
      <c r="D1793" s="331"/>
      <c r="E1793" s="332"/>
      <c r="F1793" s="332"/>
      <c r="G1793" s="332"/>
      <c r="H1793" s="332"/>
      <c r="I1793" s="332"/>
      <c r="J1793" s="332"/>
    </row>
    <row r="1794" spans="2:10" x14ac:dyDescent="0.25">
      <c r="B1794" s="329"/>
      <c r="C1794" s="330"/>
      <c r="D1794" s="331"/>
      <c r="E1794" s="332"/>
      <c r="F1794" s="332"/>
      <c r="G1794" s="332"/>
      <c r="H1794" s="332"/>
      <c r="I1794" s="332"/>
      <c r="J1794" s="332"/>
    </row>
    <row r="1795" spans="2:10" x14ac:dyDescent="0.25">
      <c r="B1795" s="329"/>
      <c r="C1795" s="330"/>
      <c r="D1795" s="331"/>
      <c r="E1795" s="332"/>
      <c r="F1795" s="332"/>
      <c r="G1795" s="332"/>
      <c r="H1795" s="332"/>
      <c r="I1795" s="332"/>
      <c r="J1795" s="332"/>
    </row>
    <row r="1796" spans="2:10" x14ac:dyDescent="0.25">
      <c r="B1796" s="329"/>
      <c r="C1796" s="330"/>
      <c r="D1796" s="331"/>
      <c r="E1796" s="332"/>
      <c r="F1796" s="332"/>
      <c r="G1796" s="332"/>
      <c r="H1796" s="332"/>
      <c r="I1796" s="332"/>
      <c r="J1796" s="332"/>
    </row>
    <row r="1797" spans="2:10" x14ac:dyDescent="0.25">
      <c r="B1797" s="329"/>
      <c r="C1797" s="330"/>
      <c r="D1797" s="331"/>
      <c r="E1797" s="332"/>
      <c r="F1797" s="332"/>
      <c r="G1797" s="332"/>
      <c r="H1797" s="332"/>
      <c r="I1797" s="332"/>
      <c r="J1797" s="332"/>
    </row>
    <row r="1798" spans="2:10" x14ac:dyDescent="0.25">
      <c r="B1798" s="329"/>
      <c r="C1798" s="330"/>
      <c r="D1798" s="331"/>
      <c r="E1798" s="332"/>
      <c r="F1798" s="332"/>
      <c r="G1798" s="332"/>
      <c r="H1798" s="332"/>
      <c r="I1798" s="332"/>
      <c r="J1798" s="332"/>
    </row>
    <row r="1799" spans="2:10" x14ac:dyDescent="0.25">
      <c r="B1799" s="329"/>
      <c r="C1799" s="330"/>
      <c r="D1799" s="331"/>
      <c r="E1799" s="332"/>
      <c r="F1799" s="332"/>
      <c r="G1799" s="332"/>
      <c r="H1799" s="332"/>
      <c r="I1799" s="332"/>
      <c r="J1799" s="332"/>
    </row>
    <row r="1800" spans="2:10" x14ac:dyDescent="0.25">
      <c r="B1800" s="329"/>
      <c r="C1800" s="330"/>
      <c r="D1800" s="331"/>
      <c r="E1800" s="332"/>
      <c r="F1800" s="332"/>
      <c r="G1800" s="332"/>
      <c r="H1800" s="332"/>
      <c r="I1800" s="332"/>
      <c r="J1800" s="332"/>
    </row>
    <row r="1801" spans="2:10" x14ac:dyDescent="0.25">
      <c r="B1801" s="329"/>
      <c r="C1801" s="330"/>
      <c r="D1801" s="331"/>
      <c r="E1801" s="332"/>
      <c r="F1801" s="332"/>
      <c r="G1801" s="332"/>
      <c r="H1801" s="332"/>
      <c r="I1801" s="332"/>
      <c r="J1801" s="332"/>
    </row>
    <row r="1802" spans="2:10" x14ac:dyDescent="0.25">
      <c r="B1802" s="329"/>
      <c r="C1802" s="330"/>
      <c r="D1802" s="331"/>
      <c r="E1802" s="332"/>
      <c r="F1802" s="332"/>
      <c r="G1802" s="332"/>
      <c r="H1802" s="332"/>
      <c r="I1802" s="332"/>
      <c r="J1802" s="332"/>
    </row>
    <row r="1803" spans="2:10" x14ac:dyDescent="0.25">
      <c r="B1803" s="329"/>
      <c r="C1803" s="330"/>
      <c r="D1803" s="331"/>
      <c r="E1803" s="332"/>
      <c r="F1803" s="332"/>
      <c r="G1803" s="332"/>
      <c r="H1803" s="332"/>
      <c r="I1803" s="332"/>
      <c r="J1803" s="332"/>
    </row>
    <row r="1804" spans="2:10" x14ac:dyDescent="0.25">
      <c r="B1804" s="329"/>
      <c r="C1804" s="330"/>
      <c r="D1804" s="331"/>
      <c r="E1804" s="332"/>
      <c r="F1804" s="332"/>
      <c r="G1804" s="332"/>
      <c r="H1804" s="332"/>
      <c r="I1804" s="332"/>
      <c r="J1804" s="332"/>
    </row>
    <row r="1805" spans="2:10" x14ac:dyDescent="0.25">
      <c r="B1805" s="329"/>
      <c r="C1805" s="330"/>
      <c r="D1805" s="331"/>
      <c r="E1805" s="332"/>
      <c r="F1805" s="332"/>
      <c r="G1805" s="332"/>
      <c r="H1805" s="332"/>
      <c r="I1805" s="332"/>
      <c r="J1805" s="332"/>
    </row>
    <row r="1806" spans="2:10" x14ac:dyDescent="0.25">
      <c r="B1806" s="329"/>
      <c r="C1806" s="330"/>
      <c r="D1806" s="331"/>
      <c r="E1806" s="332"/>
      <c r="F1806" s="332"/>
      <c r="G1806" s="332"/>
      <c r="H1806" s="332"/>
      <c r="I1806" s="332"/>
      <c r="J1806" s="332"/>
    </row>
    <row r="1807" spans="2:10" x14ac:dyDescent="0.25">
      <c r="B1807" s="329"/>
      <c r="C1807" s="330"/>
      <c r="D1807" s="331"/>
      <c r="E1807" s="332"/>
      <c r="F1807" s="332"/>
      <c r="G1807" s="332"/>
      <c r="H1807" s="332"/>
      <c r="I1807" s="332"/>
      <c r="J1807" s="332"/>
    </row>
    <row r="1808" spans="2:10" x14ac:dyDescent="0.25">
      <c r="B1808" s="329"/>
      <c r="C1808" s="330"/>
      <c r="D1808" s="331"/>
      <c r="E1808" s="332"/>
      <c r="F1808" s="332"/>
      <c r="G1808" s="332"/>
      <c r="H1808" s="332"/>
      <c r="I1808" s="332"/>
      <c r="J1808" s="332"/>
    </row>
    <row r="1809" spans="2:10" x14ac:dyDescent="0.25">
      <c r="B1809" s="329"/>
      <c r="C1809" s="330"/>
      <c r="D1809" s="331"/>
      <c r="E1809" s="332"/>
      <c r="F1809" s="332"/>
      <c r="G1809" s="332"/>
      <c r="H1809" s="332"/>
      <c r="I1809" s="332"/>
      <c r="J1809" s="332"/>
    </row>
    <row r="1810" spans="2:10" x14ac:dyDescent="0.25">
      <c r="B1810" s="329"/>
      <c r="C1810" s="330"/>
      <c r="D1810" s="331"/>
      <c r="E1810" s="332"/>
      <c r="F1810" s="332"/>
      <c r="G1810" s="332"/>
      <c r="H1810" s="332"/>
      <c r="I1810" s="332"/>
      <c r="J1810" s="332"/>
    </row>
    <row r="1811" spans="2:10" x14ac:dyDescent="0.25">
      <c r="B1811" s="329"/>
      <c r="C1811" s="330"/>
      <c r="D1811" s="331"/>
      <c r="E1811" s="332"/>
      <c r="F1811" s="332"/>
      <c r="G1811" s="332"/>
      <c r="H1811" s="332"/>
      <c r="I1811" s="332"/>
      <c r="J1811" s="332"/>
    </row>
    <row r="1812" spans="2:10" x14ac:dyDescent="0.25">
      <c r="B1812" s="329"/>
      <c r="C1812" s="330"/>
      <c r="D1812" s="331"/>
      <c r="E1812" s="332"/>
      <c r="F1812" s="332"/>
      <c r="G1812" s="332"/>
      <c r="H1812" s="332"/>
      <c r="I1812" s="332"/>
      <c r="J1812" s="332"/>
    </row>
    <row r="1813" spans="2:10" x14ac:dyDescent="0.25">
      <c r="B1813" s="329"/>
      <c r="C1813" s="330"/>
      <c r="D1813" s="331"/>
      <c r="E1813" s="332"/>
      <c r="F1813" s="332"/>
      <c r="G1813" s="332"/>
      <c r="H1813" s="332"/>
      <c r="I1813" s="332"/>
      <c r="J1813" s="332"/>
    </row>
    <row r="1814" spans="2:10" x14ac:dyDescent="0.25">
      <c r="B1814" s="329"/>
      <c r="C1814" s="330"/>
      <c r="D1814" s="331"/>
      <c r="E1814" s="332"/>
      <c r="F1814" s="332"/>
      <c r="G1814" s="332"/>
      <c r="H1814" s="332"/>
      <c r="I1814" s="332"/>
      <c r="J1814" s="332"/>
    </row>
    <row r="1815" spans="2:10" x14ac:dyDescent="0.25">
      <c r="B1815" s="329"/>
      <c r="C1815" s="330"/>
      <c r="D1815" s="331"/>
      <c r="E1815" s="332"/>
      <c r="F1815" s="332"/>
      <c r="G1815" s="332"/>
      <c r="H1815" s="332"/>
      <c r="I1815" s="332"/>
      <c r="J1815" s="332"/>
    </row>
    <row r="1816" spans="2:10" x14ac:dyDescent="0.25">
      <c r="B1816" s="329"/>
      <c r="C1816" s="330"/>
      <c r="D1816" s="331"/>
      <c r="E1816" s="332"/>
      <c r="F1816" s="332"/>
      <c r="G1816" s="332"/>
      <c r="H1816" s="332"/>
      <c r="I1816" s="332"/>
      <c r="J1816" s="332"/>
    </row>
    <row r="1817" spans="2:10" x14ac:dyDescent="0.25">
      <c r="B1817" s="329"/>
      <c r="C1817" s="330"/>
      <c r="D1817" s="331"/>
      <c r="E1817" s="332"/>
      <c r="F1817" s="332"/>
      <c r="G1817" s="332"/>
      <c r="H1817" s="332"/>
      <c r="I1817" s="332"/>
      <c r="J1817" s="332"/>
    </row>
    <row r="1818" spans="2:10" x14ac:dyDescent="0.25">
      <c r="B1818" s="329"/>
      <c r="C1818" s="330"/>
      <c r="D1818" s="331"/>
      <c r="E1818" s="332"/>
      <c r="F1818" s="332"/>
      <c r="G1818" s="332"/>
      <c r="H1818" s="332"/>
      <c r="I1818" s="332"/>
      <c r="J1818" s="332"/>
    </row>
    <row r="1819" spans="2:10" x14ac:dyDescent="0.25">
      <c r="B1819" s="329"/>
      <c r="C1819" s="330"/>
      <c r="D1819" s="331"/>
      <c r="E1819" s="332"/>
      <c r="F1819" s="332"/>
      <c r="G1819" s="332"/>
      <c r="H1819" s="332"/>
      <c r="I1819" s="332"/>
      <c r="J1819" s="332"/>
    </row>
    <row r="1820" spans="2:10" x14ac:dyDescent="0.25">
      <c r="B1820" s="329"/>
      <c r="C1820" s="330"/>
      <c r="D1820" s="331"/>
      <c r="E1820" s="332"/>
      <c r="F1820" s="332"/>
      <c r="G1820" s="332"/>
      <c r="H1820" s="332"/>
      <c r="I1820" s="332"/>
      <c r="J1820" s="332"/>
    </row>
    <row r="1821" spans="2:10" x14ac:dyDescent="0.25">
      <c r="B1821" s="329"/>
      <c r="C1821" s="330"/>
      <c r="D1821" s="331"/>
      <c r="E1821" s="332"/>
      <c r="F1821" s="332"/>
      <c r="G1821" s="332"/>
      <c r="H1821" s="332"/>
      <c r="I1821" s="332"/>
      <c r="J1821" s="332"/>
    </row>
    <row r="1822" spans="2:10" x14ac:dyDescent="0.25">
      <c r="B1822" s="329"/>
      <c r="C1822" s="330"/>
      <c r="D1822" s="331"/>
      <c r="E1822" s="332"/>
      <c r="F1822" s="332"/>
      <c r="G1822" s="332"/>
      <c r="H1822" s="332"/>
      <c r="I1822" s="332"/>
      <c r="J1822" s="332"/>
    </row>
    <row r="1823" spans="2:10" x14ac:dyDescent="0.25">
      <c r="B1823" s="329"/>
      <c r="C1823" s="330"/>
      <c r="D1823" s="331"/>
      <c r="E1823" s="332"/>
      <c r="F1823" s="332"/>
      <c r="G1823" s="332"/>
      <c r="H1823" s="332"/>
      <c r="I1823" s="332"/>
      <c r="J1823" s="332"/>
    </row>
    <row r="1824" spans="2:10" x14ac:dyDescent="0.25">
      <c r="B1824" s="329"/>
      <c r="C1824" s="330"/>
      <c r="D1824" s="331"/>
      <c r="E1824" s="332"/>
      <c r="F1824" s="332"/>
      <c r="G1824" s="332"/>
      <c r="H1824" s="332"/>
      <c r="I1824" s="332"/>
      <c r="J1824" s="332"/>
    </row>
    <row r="1825" spans="2:10" x14ac:dyDescent="0.25">
      <c r="B1825" s="329"/>
      <c r="C1825" s="330"/>
      <c r="D1825" s="331"/>
      <c r="E1825" s="332"/>
      <c r="F1825" s="332"/>
      <c r="G1825" s="332"/>
      <c r="H1825" s="332"/>
      <c r="I1825" s="332"/>
      <c r="J1825" s="332"/>
    </row>
    <row r="1826" spans="2:10" x14ac:dyDescent="0.25">
      <c r="B1826" s="329"/>
      <c r="C1826" s="330"/>
      <c r="D1826" s="331"/>
      <c r="E1826" s="332"/>
      <c r="F1826" s="332"/>
      <c r="G1826" s="332"/>
      <c r="H1826" s="332"/>
      <c r="I1826" s="332"/>
      <c r="J1826" s="332"/>
    </row>
    <row r="1827" spans="2:10" x14ac:dyDescent="0.25">
      <c r="B1827" s="329"/>
      <c r="C1827" s="330"/>
      <c r="D1827" s="331"/>
      <c r="E1827" s="332"/>
      <c r="F1827" s="332"/>
      <c r="G1827" s="332"/>
      <c r="H1827" s="332"/>
      <c r="I1827" s="332"/>
      <c r="J1827" s="332"/>
    </row>
    <row r="1828" spans="2:10" x14ac:dyDescent="0.25">
      <c r="B1828" s="329"/>
      <c r="C1828" s="330"/>
      <c r="D1828" s="331"/>
      <c r="E1828" s="332"/>
      <c r="F1828" s="332"/>
      <c r="G1828" s="332"/>
      <c r="H1828" s="332"/>
      <c r="I1828" s="332"/>
      <c r="J1828" s="332"/>
    </row>
    <row r="1829" spans="2:10" x14ac:dyDescent="0.25">
      <c r="B1829" s="329"/>
      <c r="C1829" s="330"/>
      <c r="D1829" s="331"/>
      <c r="E1829" s="332"/>
      <c r="F1829" s="332"/>
      <c r="G1829" s="332"/>
      <c r="H1829" s="332"/>
      <c r="I1829" s="332"/>
      <c r="J1829" s="332"/>
    </row>
    <row r="1830" spans="2:10" x14ac:dyDescent="0.25">
      <c r="B1830" s="329"/>
      <c r="C1830" s="330"/>
      <c r="D1830" s="331"/>
      <c r="E1830" s="332"/>
      <c r="F1830" s="332"/>
      <c r="G1830" s="332"/>
      <c r="H1830" s="332"/>
      <c r="I1830" s="332"/>
      <c r="J1830" s="332"/>
    </row>
    <row r="1831" spans="2:10" x14ac:dyDescent="0.25">
      <c r="B1831" s="329"/>
      <c r="C1831" s="330"/>
      <c r="D1831" s="331"/>
      <c r="E1831" s="332"/>
      <c r="F1831" s="332"/>
      <c r="G1831" s="332"/>
      <c r="H1831" s="332"/>
      <c r="I1831" s="332"/>
      <c r="J1831" s="332"/>
    </row>
    <row r="1832" spans="2:10" x14ac:dyDescent="0.25">
      <c r="B1832" s="329"/>
      <c r="C1832" s="330"/>
      <c r="D1832" s="331"/>
      <c r="E1832" s="332"/>
      <c r="F1832" s="332"/>
      <c r="G1832" s="332"/>
      <c r="H1832" s="332"/>
      <c r="I1832" s="332"/>
      <c r="J1832" s="332"/>
    </row>
    <row r="1833" spans="2:10" x14ac:dyDescent="0.25">
      <c r="B1833" s="329"/>
      <c r="C1833" s="330"/>
      <c r="D1833" s="331"/>
      <c r="E1833" s="332"/>
      <c r="F1833" s="332"/>
      <c r="G1833" s="332"/>
      <c r="H1833" s="332"/>
      <c r="I1833" s="332"/>
      <c r="J1833" s="332"/>
    </row>
    <row r="1834" spans="2:10" x14ac:dyDescent="0.25">
      <c r="B1834" s="329"/>
      <c r="C1834" s="330"/>
      <c r="D1834" s="331"/>
      <c r="E1834" s="332"/>
      <c r="F1834" s="332"/>
      <c r="G1834" s="332"/>
      <c r="H1834" s="332"/>
      <c r="I1834" s="332"/>
      <c r="J1834" s="332"/>
    </row>
    <row r="1835" spans="2:10" x14ac:dyDescent="0.25">
      <c r="B1835" s="329"/>
      <c r="C1835" s="330"/>
      <c r="D1835" s="331"/>
      <c r="E1835" s="332"/>
      <c r="F1835" s="332"/>
      <c r="G1835" s="332"/>
      <c r="H1835" s="332"/>
      <c r="I1835" s="332"/>
      <c r="J1835" s="332"/>
    </row>
    <row r="1836" spans="2:10" x14ac:dyDescent="0.25">
      <c r="B1836" s="329"/>
      <c r="C1836" s="330"/>
      <c r="D1836" s="331"/>
      <c r="E1836" s="332"/>
      <c r="F1836" s="332"/>
      <c r="G1836" s="332"/>
      <c r="H1836" s="332"/>
      <c r="I1836" s="332"/>
      <c r="J1836" s="332"/>
    </row>
    <row r="1837" spans="2:10" x14ac:dyDescent="0.25">
      <c r="B1837" s="329"/>
      <c r="C1837" s="330"/>
      <c r="D1837" s="331"/>
      <c r="E1837" s="332"/>
      <c r="F1837" s="332"/>
      <c r="G1837" s="332"/>
      <c r="H1837" s="332"/>
      <c r="I1837" s="332"/>
      <c r="J1837" s="332"/>
    </row>
    <row r="1838" spans="2:10" x14ac:dyDescent="0.25">
      <c r="B1838" s="329"/>
      <c r="C1838" s="330"/>
      <c r="D1838" s="331"/>
      <c r="E1838" s="332"/>
      <c r="F1838" s="332"/>
      <c r="G1838" s="332"/>
      <c r="H1838" s="332"/>
      <c r="I1838" s="332"/>
      <c r="J1838" s="332"/>
    </row>
    <row r="1839" spans="2:10" x14ac:dyDescent="0.25">
      <c r="B1839" s="329"/>
      <c r="C1839" s="330"/>
      <c r="D1839" s="331"/>
      <c r="E1839" s="332"/>
      <c r="F1839" s="332"/>
      <c r="G1839" s="332"/>
      <c r="H1839" s="332"/>
      <c r="I1839" s="332"/>
      <c r="J1839" s="332"/>
    </row>
    <row r="1840" spans="2:10" x14ac:dyDescent="0.25">
      <c r="B1840" s="329"/>
      <c r="C1840" s="330"/>
      <c r="D1840" s="331"/>
      <c r="E1840" s="332"/>
      <c r="F1840" s="332"/>
      <c r="G1840" s="332"/>
      <c r="H1840" s="332"/>
      <c r="I1840" s="332"/>
      <c r="J1840" s="332"/>
    </row>
    <row r="1841" spans="2:10" x14ac:dyDescent="0.25">
      <c r="B1841" s="329"/>
      <c r="C1841" s="330"/>
      <c r="D1841" s="331"/>
      <c r="E1841" s="332"/>
      <c r="F1841" s="332"/>
      <c r="G1841" s="332"/>
      <c r="H1841" s="332"/>
      <c r="I1841" s="332"/>
      <c r="J1841" s="332"/>
    </row>
    <row r="1842" spans="2:10" x14ac:dyDescent="0.25">
      <c r="B1842" s="329"/>
      <c r="C1842" s="330"/>
      <c r="D1842" s="331"/>
      <c r="E1842" s="332"/>
      <c r="F1842" s="332"/>
      <c r="G1842" s="332"/>
      <c r="H1842" s="332"/>
      <c r="I1842" s="332"/>
      <c r="J1842" s="332"/>
    </row>
    <row r="1843" spans="2:10" x14ac:dyDescent="0.25">
      <c r="B1843" s="329"/>
      <c r="C1843" s="330"/>
      <c r="D1843" s="331"/>
      <c r="E1843" s="332"/>
      <c r="F1843" s="332"/>
      <c r="G1843" s="332"/>
      <c r="H1843" s="332"/>
      <c r="I1843" s="332"/>
      <c r="J1843" s="332"/>
    </row>
    <row r="1844" spans="2:10" x14ac:dyDescent="0.25">
      <c r="B1844" s="329"/>
      <c r="C1844" s="330"/>
      <c r="D1844" s="331"/>
      <c r="E1844" s="332"/>
      <c r="F1844" s="332"/>
      <c r="G1844" s="332"/>
      <c r="H1844" s="332"/>
      <c r="I1844" s="332"/>
      <c r="J1844" s="332"/>
    </row>
    <row r="1845" spans="2:10" x14ac:dyDescent="0.25">
      <c r="B1845" s="329"/>
      <c r="C1845" s="330"/>
      <c r="D1845" s="331"/>
      <c r="E1845" s="332"/>
      <c r="F1845" s="332"/>
      <c r="G1845" s="332"/>
      <c r="H1845" s="332"/>
      <c r="I1845" s="332"/>
      <c r="J1845" s="332"/>
    </row>
    <row r="1846" spans="2:10" x14ac:dyDescent="0.25">
      <c r="B1846" s="329"/>
      <c r="C1846" s="330"/>
      <c r="D1846" s="331"/>
      <c r="E1846" s="332"/>
      <c r="F1846" s="332"/>
      <c r="G1846" s="332"/>
      <c r="H1846" s="332"/>
      <c r="I1846" s="332"/>
      <c r="J1846" s="332"/>
    </row>
    <row r="1847" spans="2:10" x14ac:dyDescent="0.25">
      <c r="B1847" s="329"/>
      <c r="C1847" s="330"/>
      <c r="D1847" s="331"/>
      <c r="E1847" s="332"/>
      <c r="F1847" s="332"/>
      <c r="G1847" s="332"/>
      <c r="H1847" s="332"/>
      <c r="I1847" s="332"/>
      <c r="J1847" s="332"/>
    </row>
    <row r="1848" spans="2:10" x14ac:dyDescent="0.25">
      <c r="B1848" s="329"/>
      <c r="C1848" s="330"/>
      <c r="D1848" s="331"/>
      <c r="E1848" s="332"/>
      <c r="F1848" s="332"/>
      <c r="G1848" s="332"/>
      <c r="H1848" s="332"/>
      <c r="I1848" s="332"/>
      <c r="J1848" s="332"/>
    </row>
    <row r="1849" spans="2:10" x14ac:dyDescent="0.25">
      <c r="B1849" s="329"/>
      <c r="C1849" s="330"/>
      <c r="D1849" s="331"/>
      <c r="E1849" s="332"/>
      <c r="F1849" s="332"/>
      <c r="G1849" s="332"/>
      <c r="H1849" s="332"/>
      <c r="I1849" s="332"/>
      <c r="J1849" s="332"/>
    </row>
    <row r="1850" spans="2:10" x14ac:dyDescent="0.25">
      <c r="B1850" s="329"/>
      <c r="C1850" s="330"/>
      <c r="D1850" s="331"/>
      <c r="E1850" s="332"/>
      <c r="F1850" s="332"/>
      <c r="G1850" s="332"/>
      <c r="H1850" s="332"/>
      <c r="I1850" s="332"/>
      <c r="J1850" s="332"/>
    </row>
    <row r="1851" spans="2:10" x14ac:dyDescent="0.25">
      <c r="B1851" s="329"/>
      <c r="C1851" s="330"/>
      <c r="D1851" s="331"/>
      <c r="E1851" s="332"/>
      <c r="F1851" s="332"/>
      <c r="G1851" s="332"/>
      <c r="H1851" s="332"/>
      <c r="I1851" s="332"/>
      <c r="J1851" s="332"/>
    </row>
    <row r="1852" spans="2:10" x14ac:dyDescent="0.25">
      <c r="B1852" s="329"/>
      <c r="C1852" s="330"/>
      <c r="D1852" s="331"/>
      <c r="E1852" s="332"/>
      <c r="F1852" s="332"/>
      <c r="G1852" s="332"/>
      <c r="H1852" s="332"/>
      <c r="I1852" s="332"/>
      <c r="J1852" s="332"/>
    </row>
    <row r="1853" spans="2:10" x14ac:dyDescent="0.25">
      <c r="B1853" s="329"/>
      <c r="C1853" s="330"/>
      <c r="D1853" s="331"/>
      <c r="E1853" s="332"/>
      <c r="F1853" s="332"/>
      <c r="G1853" s="332"/>
      <c r="H1853" s="332"/>
      <c r="I1853" s="332"/>
      <c r="J1853" s="332"/>
    </row>
    <row r="1854" spans="2:10" x14ac:dyDescent="0.25">
      <c r="B1854" s="329"/>
      <c r="C1854" s="330"/>
      <c r="D1854" s="331"/>
      <c r="E1854" s="332"/>
      <c r="F1854" s="332"/>
      <c r="G1854" s="332"/>
      <c r="H1854" s="332"/>
      <c r="I1854" s="332"/>
      <c r="J1854" s="332"/>
    </row>
    <row r="1855" spans="2:10" x14ac:dyDescent="0.25">
      <c r="B1855" s="329"/>
      <c r="C1855" s="330"/>
      <c r="D1855" s="331"/>
      <c r="E1855" s="332"/>
      <c r="F1855" s="332"/>
      <c r="G1855" s="332"/>
      <c r="H1855" s="332"/>
      <c r="I1855" s="332"/>
      <c r="J1855" s="332"/>
    </row>
    <row r="1856" spans="2:10" x14ac:dyDescent="0.25">
      <c r="B1856" s="329"/>
      <c r="C1856" s="330"/>
      <c r="D1856" s="331"/>
      <c r="E1856" s="332"/>
      <c r="F1856" s="332"/>
      <c r="G1856" s="332"/>
      <c r="H1856" s="332"/>
      <c r="I1856" s="332"/>
      <c r="J1856" s="332"/>
    </row>
    <row r="1857" spans="2:10" x14ac:dyDescent="0.25">
      <c r="B1857" s="329"/>
      <c r="C1857" s="330"/>
      <c r="D1857" s="331"/>
      <c r="E1857" s="332"/>
      <c r="F1857" s="332"/>
      <c r="G1857" s="332"/>
      <c r="H1857" s="332"/>
      <c r="I1857" s="332"/>
      <c r="J1857" s="332"/>
    </row>
    <row r="1858" spans="2:10" x14ac:dyDescent="0.25">
      <c r="B1858" s="329"/>
      <c r="C1858" s="330"/>
      <c r="D1858" s="331"/>
      <c r="E1858" s="332"/>
      <c r="F1858" s="332"/>
      <c r="G1858" s="332"/>
      <c r="H1858" s="332"/>
      <c r="I1858" s="332"/>
      <c r="J1858" s="332"/>
    </row>
    <row r="1859" spans="2:10" x14ac:dyDescent="0.25">
      <c r="B1859" s="329"/>
      <c r="C1859" s="330"/>
      <c r="D1859" s="331"/>
      <c r="E1859" s="332"/>
      <c r="F1859" s="332"/>
      <c r="G1859" s="332"/>
      <c r="H1859" s="332"/>
      <c r="I1859" s="332"/>
      <c r="J1859" s="332"/>
    </row>
    <row r="1860" spans="2:10" x14ac:dyDescent="0.25">
      <c r="B1860" s="329"/>
      <c r="C1860" s="330"/>
      <c r="D1860" s="331"/>
      <c r="E1860" s="332"/>
      <c r="F1860" s="332"/>
      <c r="G1860" s="332"/>
      <c r="H1860" s="332"/>
      <c r="I1860" s="332"/>
      <c r="J1860" s="332"/>
    </row>
    <row r="1861" spans="2:10" x14ac:dyDescent="0.25">
      <c r="B1861" s="329"/>
      <c r="C1861" s="330"/>
      <c r="D1861" s="331"/>
      <c r="E1861" s="332"/>
      <c r="F1861" s="332"/>
      <c r="G1861" s="332"/>
      <c r="H1861" s="332"/>
      <c r="I1861" s="332"/>
      <c r="J1861" s="332"/>
    </row>
    <row r="1862" spans="2:10" x14ac:dyDescent="0.25">
      <c r="B1862" s="329"/>
      <c r="C1862" s="330"/>
      <c r="D1862" s="331"/>
      <c r="E1862" s="332"/>
      <c r="F1862" s="332"/>
      <c r="G1862" s="332"/>
      <c r="H1862" s="332"/>
      <c r="I1862" s="332"/>
      <c r="J1862" s="332"/>
    </row>
    <row r="1863" spans="2:10" x14ac:dyDescent="0.25">
      <c r="B1863" s="329"/>
      <c r="C1863" s="330"/>
      <c r="D1863" s="331"/>
      <c r="E1863" s="332"/>
      <c r="F1863" s="332"/>
      <c r="G1863" s="332"/>
      <c r="H1863" s="332"/>
      <c r="I1863" s="332"/>
      <c r="J1863" s="332"/>
    </row>
    <row r="1864" spans="2:10" x14ac:dyDescent="0.25">
      <c r="B1864" s="329"/>
      <c r="C1864" s="330"/>
      <c r="D1864" s="331"/>
      <c r="E1864" s="332"/>
      <c r="F1864" s="332"/>
      <c r="G1864" s="332"/>
      <c r="H1864" s="332"/>
      <c r="I1864" s="332"/>
      <c r="J1864" s="332"/>
    </row>
    <row r="1865" spans="2:10" x14ac:dyDescent="0.25">
      <c r="B1865" s="329"/>
      <c r="C1865" s="330"/>
      <c r="D1865" s="331"/>
      <c r="E1865" s="332"/>
      <c r="F1865" s="332"/>
      <c r="G1865" s="332"/>
      <c r="H1865" s="332"/>
      <c r="I1865" s="332"/>
      <c r="J1865" s="332"/>
    </row>
    <row r="1866" spans="2:10" x14ac:dyDescent="0.25">
      <c r="B1866" s="329"/>
      <c r="C1866" s="330"/>
      <c r="D1866" s="331"/>
      <c r="E1866" s="332"/>
      <c r="F1866" s="332"/>
      <c r="G1866" s="332"/>
      <c r="H1866" s="332"/>
      <c r="I1866" s="332"/>
      <c r="J1866" s="332"/>
    </row>
    <row r="1867" spans="2:10" x14ac:dyDescent="0.25">
      <c r="B1867" s="329"/>
      <c r="C1867" s="330"/>
      <c r="D1867" s="331"/>
      <c r="E1867" s="332"/>
      <c r="F1867" s="332"/>
      <c r="G1867" s="332"/>
      <c r="H1867" s="332"/>
      <c r="I1867" s="332"/>
      <c r="J1867" s="332"/>
    </row>
    <row r="1868" spans="2:10" x14ac:dyDescent="0.25">
      <c r="B1868" s="329"/>
      <c r="C1868" s="330"/>
      <c r="D1868" s="331"/>
      <c r="E1868" s="332"/>
      <c r="F1868" s="332"/>
      <c r="G1868" s="332"/>
      <c r="H1868" s="332"/>
      <c r="I1868" s="332"/>
      <c r="J1868" s="332"/>
    </row>
    <row r="1869" spans="2:10" x14ac:dyDescent="0.25">
      <c r="B1869" s="329"/>
      <c r="C1869" s="330"/>
      <c r="D1869" s="331"/>
      <c r="E1869" s="332"/>
      <c r="F1869" s="332"/>
      <c r="G1869" s="332"/>
      <c r="H1869" s="332"/>
      <c r="I1869" s="332"/>
      <c r="J1869" s="332"/>
    </row>
    <row r="1870" spans="2:10" x14ac:dyDescent="0.25">
      <c r="B1870" s="329"/>
      <c r="C1870" s="330"/>
      <c r="D1870" s="331"/>
      <c r="E1870" s="332"/>
      <c r="F1870" s="332"/>
      <c r="G1870" s="332"/>
      <c r="H1870" s="332"/>
      <c r="I1870" s="332"/>
      <c r="J1870" s="332"/>
    </row>
    <row r="1871" spans="2:10" x14ac:dyDescent="0.25">
      <c r="B1871" s="329"/>
      <c r="C1871" s="330"/>
      <c r="D1871" s="331"/>
      <c r="E1871" s="332"/>
      <c r="F1871" s="332"/>
      <c r="G1871" s="332"/>
      <c r="H1871" s="332"/>
      <c r="I1871" s="332"/>
      <c r="J1871" s="332"/>
    </row>
    <row r="1872" spans="2:10" x14ac:dyDescent="0.25">
      <c r="B1872" s="329"/>
      <c r="C1872" s="330"/>
      <c r="D1872" s="331"/>
      <c r="E1872" s="332"/>
      <c r="F1872" s="332"/>
      <c r="G1872" s="332"/>
      <c r="H1872" s="332"/>
      <c r="I1872" s="332"/>
      <c r="J1872" s="332"/>
    </row>
    <row r="1873" spans="2:10" x14ac:dyDescent="0.25">
      <c r="B1873" s="329"/>
      <c r="C1873" s="330"/>
      <c r="D1873" s="331"/>
      <c r="E1873" s="332"/>
      <c r="F1873" s="332"/>
      <c r="G1873" s="332"/>
      <c r="H1873" s="332"/>
      <c r="I1873" s="332"/>
      <c r="J1873" s="332"/>
    </row>
    <row r="1874" spans="2:10" x14ac:dyDescent="0.25">
      <c r="B1874" s="329"/>
      <c r="C1874" s="330"/>
      <c r="D1874" s="331"/>
      <c r="E1874" s="332"/>
      <c r="F1874" s="332"/>
      <c r="G1874" s="332"/>
      <c r="H1874" s="332"/>
      <c r="I1874" s="332"/>
      <c r="J1874" s="332"/>
    </row>
    <row r="1875" spans="2:10" x14ac:dyDescent="0.25">
      <c r="B1875" s="329"/>
      <c r="C1875" s="330"/>
      <c r="D1875" s="331"/>
      <c r="E1875" s="332"/>
      <c r="F1875" s="332"/>
      <c r="G1875" s="332"/>
      <c r="H1875" s="332"/>
      <c r="I1875" s="332"/>
      <c r="J1875" s="332"/>
    </row>
    <row r="1876" spans="2:10" x14ac:dyDescent="0.25">
      <c r="B1876" s="329"/>
      <c r="C1876" s="330"/>
      <c r="D1876" s="331"/>
      <c r="E1876" s="332"/>
      <c r="F1876" s="332"/>
      <c r="G1876" s="332"/>
      <c r="H1876" s="332"/>
      <c r="I1876" s="332"/>
      <c r="J1876" s="332"/>
    </row>
    <row r="1877" spans="2:10" x14ac:dyDescent="0.25">
      <c r="B1877" s="329"/>
      <c r="C1877" s="330"/>
      <c r="D1877" s="331"/>
      <c r="E1877" s="332"/>
      <c r="F1877" s="332"/>
      <c r="G1877" s="332"/>
      <c r="H1877" s="332"/>
      <c r="I1877" s="332"/>
      <c r="J1877" s="332"/>
    </row>
    <row r="1878" spans="2:10" x14ac:dyDescent="0.25">
      <c r="B1878" s="329"/>
      <c r="C1878" s="330"/>
      <c r="D1878" s="331"/>
      <c r="E1878" s="332"/>
      <c r="F1878" s="332"/>
      <c r="G1878" s="332"/>
      <c r="H1878" s="332"/>
      <c r="I1878" s="332"/>
      <c r="J1878" s="332"/>
    </row>
    <row r="1879" spans="2:10" x14ac:dyDescent="0.25">
      <c r="B1879" s="329"/>
      <c r="C1879" s="330"/>
      <c r="D1879" s="331"/>
      <c r="E1879" s="332"/>
      <c r="F1879" s="332"/>
      <c r="G1879" s="332"/>
      <c r="H1879" s="332"/>
      <c r="I1879" s="332"/>
      <c r="J1879" s="332"/>
    </row>
    <row r="1880" spans="2:10" x14ac:dyDescent="0.25">
      <c r="B1880" s="329"/>
      <c r="C1880" s="330"/>
      <c r="D1880" s="331"/>
      <c r="E1880" s="332"/>
      <c r="F1880" s="332"/>
      <c r="G1880" s="332"/>
      <c r="H1880" s="332"/>
      <c r="I1880" s="332"/>
      <c r="J1880" s="332"/>
    </row>
    <row r="1881" spans="2:10" x14ac:dyDescent="0.25">
      <c r="B1881" s="329"/>
      <c r="C1881" s="330"/>
      <c r="D1881" s="331"/>
      <c r="E1881" s="332"/>
      <c r="F1881" s="332"/>
      <c r="G1881" s="332"/>
      <c r="H1881" s="332"/>
      <c r="I1881" s="332"/>
      <c r="J1881" s="332"/>
    </row>
    <row r="1882" spans="2:10" x14ac:dyDescent="0.25">
      <c r="B1882" s="329"/>
      <c r="C1882" s="330"/>
      <c r="D1882" s="331"/>
      <c r="E1882" s="332"/>
      <c r="F1882" s="332"/>
      <c r="G1882" s="332"/>
      <c r="H1882" s="332"/>
      <c r="I1882" s="332"/>
      <c r="J1882" s="332"/>
    </row>
    <row r="1883" spans="2:10" x14ac:dyDescent="0.25">
      <c r="B1883" s="329"/>
      <c r="C1883" s="330"/>
      <c r="D1883" s="331"/>
      <c r="E1883" s="332"/>
      <c r="F1883" s="332"/>
      <c r="G1883" s="332"/>
      <c r="H1883" s="332"/>
      <c r="I1883" s="332"/>
      <c r="J1883" s="332"/>
    </row>
    <row r="1884" spans="2:10" x14ac:dyDescent="0.25">
      <c r="B1884" s="329"/>
      <c r="C1884" s="330"/>
      <c r="D1884" s="331"/>
      <c r="E1884" s="332"/>
      <c r="F1884" s="332"/>
      <c r="G1884" s="332"/>
      <c r="H1884" s="332"/>
      <c r="I1884" s="332"/>
      <c r="J1884" s="332"/>
    </row>
    <row r="1885" spans="2:10" x14ac:dyDescent="0.25">
      <c r="B1885" s="329"/>
      <c r="C1885" s="330"/>
      <c r="D1885" s="331"/>
      <c r="E1885" s="332"/>
      <c r="F1885" s="332"/>
      <c r="G1885" s="332"/>
      <c r="H1885" s="332"/>
      <c r="I1885" s="332"/>
      <c r="J1885" s="332"/>
    </row>
    <row r="1886" spans="2:10" x14ac:dyDescent="0.25">
      <c r="B1886" s="329"/>
      <c r="C1886" s="330"/>
      <c r="D1886" s="331"/>
      <c r="E1886" s="332"/>
      <c r="F1886" s="332"/>
      <c r="G1886" s="332"/>
      <c r="H1886" s="332"/>
      <c r="I1886" s="332"/>
      <c r="J1886" s="332"/>
    </row>
    <row r="1887" spans="2:10" x14ac:dyDescent="0.25">
      <c r="B1887" s="329"/>
      <c r="C1887" s="330"/>
      <c r="D1887" s="331"/>
      <c r="E1887" s="332"/>
      <c r="F1887" s="332"/>
      <c r="G1887" s="332"/>
      <c r="H1887" s="332"/>
      <c r="I1887" s="332"/>
      <c r="J1887" s="332"/>
    </row>
    <row r="1888" spans="2:10" x14ac:dyDescent="0.25">
      <c r="B1888" s="329"/>
      <c r="C1888" s="330"/>
      <c r="D1888" s="331"/>
      <c r="E1888" s="332"/>
      <c r="F1888" s="332"/>
      <c r="G1888" s="332"/>
      <c r="H1888" s="332"/>
      <c r="I1888" s="332"/>
      <c r="J1888" s="332"/>
    </row>
    <row r="1889" spans="2:10" x14ac:dyDescent="0.25">
      <c r="B1889" s="329"/>
      <c r="C1889" s="330"/>
      <c r="D1889" s="331"/>
      <c r="E1889" s="332"/>
      <c r="F1889" s="332"/>
      <c r="G1889" s="332"/>
      <c r="H1889" s="332"/>
      <c r="I1889" s="332"/>
      <c r="J1889" s="332"/>
    </row>
    <row r="1890" spans="2:10" x14ac:dyDescent="0.25">
      <c r="B1890" s="329"/>
      <c r="C1890" s="330"/>
      <c r="D1890" s="331"/>
      <c r="E1890" s="332"/>
      <c r="F1890" s="332"/>
      <c r="G1890" s="332"/>
      <c r="H1890" s="332"/>
      <c r="I1890" s="332"/>
      <c r="J1890" s="332"/>
    </row>
    <row r="1891" spans="2:10" x14ac:dyDescent="0.25">
      <c r="B1891" s="329"/>
      <c r="C1891" s="330"/>
      <c r="D1891" s="331"/>
      <c r="E1891" s="332"/>
      <c r="F1891" s="332"/>
      <c r="G1891" s="332"/>
      <c r="H1891" s="332"/>
      <c r="I1891" s="332"/>
      <c r="J1891" s="332"/>
    </row>
    <row r="1892" spans="2:10" x14ac:dyDescent="0.25">
      <c r="B1892" s="329"/>
      <c r="C1892" s="330"/>
      <c r="D1892" s="331"/>
      <c r="E1892" s="332"/>
      <c r="F1892" s="332"/>
      <c r="G1892" s="332"/>
      <c r="H1892" s="332"/>
      <c r="I1892" s="332"/>
      <c r="J1892" s="332"/>
    </row>
    <row r="1893" spans="2:10" x14ac:dyDescent="0.25">
      <c r="B1893" s="329"/>
      <c r="C1893" s="330"/>
      <c r="D1893" s="331"/>
      <c r="E1893" s="332"/>
      <c r="F1893" s="332"/>
      <c r="G1893" s="332"/>
      <c r="H1893" s="332"/>
      <c r="I1893" s="332"/>
      <c r="J1893" s="332"/>
    </row>
    <row r="1894" spans="2:10" x14ac:dyDescent="0.25">
      <c r="B1894" s="329"/>
      <c r="C1894" s="330"/>
      <c r="D1894" s="331"/>
      <c r="E1894" s="332"/>
      <c r="F1894" s="332"/>
      <c r="G1894" s="332"/>
      <c r="H1894" s="332"/>
      <c r="I1894" s="332"/>
      <c r="J1894" s="332"/>
    </row>
    <row r="1895" spans="2:10" x14ac:dyDescent="0.25">
      <c r="B1895" s="329"/>
      <c r="C1895" s="330"/>
      <c r="D1895" s="331"/>
      <c r="E1895" s="332"/>
      <c r="F1895" s="332"/>
      <c r="G1895" s="332"/>
      <c r="H1895" s="332"/>
      <c r="I1895" s="332"/>
      <c r="J1895" s="332"/>
    </row>
    <row r="1896" spans="2:10" x14ac:dyDescent="0.25">
      <c r="B1896" s="329"/>
      <c r="C1896" s="330"/>
      <c r="D1896" s="331"/>
      <c r="E1896" s="332"/>
      <c r="F1896" s="332"/>
      <c r="G1896" s="332"/>
      <c r="H1896" s="332"/>
      <c r="I1896" s="332"/>
      <c r="J1896" s="332"/>
    </row>
    <row r="1897" spans="2:10" x14ac:dyDescent="0.25">
      <c r="B1897" s="329"/>
      <c r="C1897" s="330"/>
      <c r="D1897" s="331"/>
      <c r="E1897" s="332"/>
      <c r="F1897" s="332"/>
      <c r="G1897" s="332"/>
      <c r="H1897" s="332"/>
      <c r="I1897" s="332"/>
      <c r="J1897" s="332"/>
    </row>
    <row r="1898" spans="2:10" x14ac:dyDescent="0.25">
      <c r="B1898" s="329"/>
      <c r="C1898" s="330"/>
      <c r="D1898" s="331"/>
      <c r="E1898" s="332"/>
      <c r="F1898" s="332"/>
      <c r="G1898" s="332"/>
      <c r="H1898" s="332"/>
      <c r="I1898" s="332"/>
      <c r="J1898" s="332"/>
    </row>
    <row r="1899" spans="2:10" x14ac:dyDescent="0.25">
      <c r="B1899" s="329"/>
      <c r="C1899" s="330"/>
      <c r="D1899" s="331"/>
      <c r="E1899" s="332"/>
      <c r="F1899" s="332"/>
      <c r="G1899" s="332"/>
      <c r="H1899" s="332"/>
      <c r="I1899" s="332"/>
      <c r="J1899" s="332"/>
    </row>
    <row r="1900" spans="2:10" x14ac:dyDescent="0.25">
      <c r="B1900" s="329"/>
      <c r="C1900" s="330"/>
      <c r="D1900" s="331"/>
      <c r="E1900" s="332"/>
      <c r="F1900" s="332"/>
      <c r="G1900" s="332"/>
      <c r="H1900" s="332"/>
      <c r="I1900" s="332"/>
      <c r="J1900" s="332"/>
    </row>
    <row r="1901" spans="2:10" x14ac:dyDescent="0.25">
      <c r="B1901" s="329"/>
      <c r="C1901" s="330"/>
      <c r="D1901" s="331"/>
      <c r="E1901" s="332"/>
      <c r="F1901" s="332"/>
      <c r="G1901" s="332"/>
      <c r="H1901" s="332"/>
      <c r="I1901" s="332"/>
      <c r="J1901" s="332"/>
    </row>
    <row r="1902" spans="2:10" x14ac:dyDescent="0.25">
      <c r="B1902" s="329"/>
      <c r="C1902" s="330"/>
      <c r="D1902" s="331"/>
      <c r="E1902" s="332"/>
      <c r="F1902" s="332"/>
      <c r="G1902" s="332"/>
      <c r="H1902" s="332"/>
      <c r="I1902" s="332"/>
      <c r="J1902" s="332"/>
    </row>
    <row r="1903" spans="2:10" x14ac:dyDescent="0.25">
      <c r="B1903" s="329"/>
      <c r="C1903" s="330"/>
      <c r="D1903" s="331"/>
      <c r="E1903" s="332"/>
      <c r="F1903" s="332"/>
      <c r="G1903" s="332"/>
      <c r="H1903" s="332"/>
      <c r="I1903" s="332"/>
      <c r="J1903" s="332"/>
    </row>
    <row r="1904" spans="2:10" x14ac:dyDescent="0.25">
      <c r="B1904" s="329"/>
      <c r="C1904" s="330"/>
      <c r="D1904" s="331"/>
      <c r="E1904" s="332"/>
      <c r="F1904" s="332"/>
      <c r="G1904" s="332"/>
      <c r="H1904" s="332"/>
      <c r="I1904" s="332"/>
      <c r="J1904" s="332"/>
    </row>
    <row r="1905" spans="2:10" x14ac:dyDescent="0.25">
      <c r="B1905" s="329"/>
      <c r="C1905" s="330"/>
      <c r="D1905" s="331"/>
      <c r="E1905" s="332"/>
      <c r="F1905" s="332"/>
      <c r="G1905" s="332"/>
      <c r="H1905" s="332"/>
      <c r="I1905" s="332"/>
      <c r="J1905" s="332"/>
    </row>
    <row r="1906" spans="2:10" x14ac:dyDescent="0.25">
      <c r="B1906" s="329"/>
      <c r="C1906" s="330"/>
      <c r="D1906" s="331"/>
      <c r="E1906" s="332"/>
      <c r="F1906" s="332"/>
      <c r="G1906" s="332"/>
      <c r="H1906" s="332"/>
      <c r="I1906" s="332"/>
      <c r="J1906" s="332"/>
    </row>
    <row r="1907" spans="2:10" x14ac:dyDescent="0.25">
      <c r="B1907" s="329"/>
      <c r="C1907" s="330"/>
      <c r="D1907" s="331"/>
      <c r="E1907" s="332"/>
      <c r="F1907" s="332"/>
      <c r="G1907" s="332"/>
      <c r="H1907" s="332"/>
      <c r="I1907" s="332"/>
      <c r="J1907" s="332"/>
    </row>
    <row r="1908" spans="2:10" x14ac:dyDescent="0.25">
      <c r="B1908" s="329"/>
      <c r="C1908" s="330"/>
      <c r="D1908" s="331"/>
      <c r="E1908" s="332"/>
      <c r="F1908" s="332"/>
      <c r="G1908" s="332"/>
      <c r="H1908" s="332"/>
      <c r="I1908" s="332"/>
      <c r="J1908" s="332"/>
    </row>
    <row r="1909" spans="2:10" x14ac:dyDescent="0.25">
      <c r="B1909" s="329"/>
      <c r="C1909" s="330"/>
      <c r="D1909" s="331"/>
      <c r="E1909" s="332"/>
      <c r="F1909" s="332"/>
      <c r="G1909" s="332"/>
      <c r="H1909" s="332"/>
      <c r="I1909" s="332"/>
      <c r="J1909" s="332"/>
    </row>
    <row r="1910" spans="2:10" x14ac:dyDescent="0.25">
      <c r="B1910" s="329"/>
      <c r="C1910" s="330"/>
      <c r="D1910" s="331"/>
      <c r="E1910" s="332"/>
      <c r="F1910" s="332"/>
      <c r="G1910" s="332"/>
      <c r="H1910" s="332"/>
      <c r="I1910" s="332"/>
      <c r="J1910" s="332"/>
    </row>
    <row r="1911" spans="2:10" x14ac:dyDescent="0.25">
      <c r="B1911" s="329"/>
      <c r="C1911" s="330"/>
      <c r="D1911" s="331"/>
      <c r="E1911" s="332"/>
      <c r="F1911" s="332"/>
      <c r="G1911" s="332"/>
      <c r="H1911" s="332"/>
      <c r="I1911" s="332"/>
      <c r="J1911" s="332"/>
    </row>
    <row r="1912" spans="2:10" x14ac:dyDescent="0.25">
      <c r="B1912" s="329"/>
      <c r="C1912" s="330"/>
      <c r="D1912" s="331"/>
      <c r="E1912" s="332"/>
      <c r="F1912" s="332"/>
      <c r="G1912" s="332"/>
      <c r="H1912" s="332"/>
      <c r="I1912" s="332"/>
      <c r="J1912" s="332"/>
    </row>
    <row r="1913" spans="2:10" x14ac:dyDescent="0.25">
      <c r="B1913" s="329"/>
      <c r="C1913" s="330"/>
      <c r="D1913" s="331"/>
      <c r="E1913" s="332"/>
      <c r="F1913" s="332"/>
      <c r="G1913" s="332"/>
      <c r="H1913" s="332"/>
      <c r="I1913" s="332"/>
      <c r="J1913" s="332"/>
    </row>
    <row r="1914" spans="2:10" x14ac:dyDescent="0.25">
      <c r="B1914" s="329"/>
      <c r="C1914" s="330"/>
      <c r="D1914" s="331"/>
      <c r="E1914" s="332"/>
      <c r="F1914" s="332"/>
      <c r="G1914" s="332"/>
      <c r="H1914" s="332"/>
      <c r="I1914" s="332"/>
      <c r="J1914" s="332"/>
    </row>
    <row r="1915" spans="2:10" x14ac:dyDescent="0.25">
      <c r="B1915" s="329"/>
      <c r="C1915" s="330"/>
      <c r="D1915" s="331"/>
      <c r="E1915" s="332"/>
      <c r="F1915" s="332"/>
      <c r="G1915" s="332"/>
      <c r="H1915" s="332"/>
      <c r="I1915" s="332"/>
      <c r="J1915" s="332"/>
    </row>
    <row r="1916" spans="2:10" x14ac:dyDescent="0.25">
      <c r="B1916" s="329"/>
      <c r="C1916" s="330"/>
      <c r="D1916" s="331"/>
      <c r="E1916" s="332"/>
      <c r="F1916" s="332"/>
      <c r="G1916" s="332"/>
      <c r="H1916" s="332"/>
      <c r="I1916" s="332"/>
      <c r="J1916" s="332"/>
    </row>
    <row r="1917" spans="2:10" x14ac:dyDescent="0.25">
      <c r="B1917" s="329"/>
      <c r="C1917" s="330"/>
      <c r="D1917" s="331"/>
      <c r="E1917" s="332"/>
      <c r="F1917" s="332"/>
      <c r="G1917" s="332"/>
      <c r="H1917" s="332"/>
      <c r="I1917" s="332"/>
      <c r="J1917" s="332"/>
    </row>
    <row r="1918" spans="2:10" x14ac:dyDescent="0.25">
      <c r="B1918" s="329"/>
      <c r="C1918" s="330"/>
      <c r="D1918" s="331"/>
      <c r="E1918" s="332"/>
      <c r="F1918" s="332"/>
      <c r="G1918" s="332"/>
      <c r="H1918" s="332"/>
      <c r="I1918" s="332"/>
      <c r="J1918" s="332"/>
    </row>
    <row r="1919" spans="2:10" x14ac:dyDescent="0.25">
      <c r="B1919" s="329"/>
      <c r="C1919" s="330"/>
      <c r="D1919" s="331"/>
      <c r="E1919" s="332"/>
      <c r="F1919" s="332"/>
      <c r="G1919" s="332"/>
      <c r="H1919" s="332"/>
      <c r="I1919" s="332"/>
      <c r="J1919" s="332"/>
    </row>
    <row r="1920" spans="2:10" x14ac:dyDescent="0.25">
      <c r="B1920" s="329"/>
      <c r="C1920" s="330"/>
      <c r="D1920" s="331"/>
      <c r="E1920" s="332"/>
      <c r="F1920" s="332"/>
      <c r="G1920" s="332"/>
      <c r="H1920" s="332"/>
      <c r="I1920" s="332"/>
      <c r="J1920" s="332"/>
    </row>
    <row r="1921" spans="2:10" x14ac:dyDescent="0.25">
      <c r="B1921" s="329"/>
      <c r="C1921" s="330"/>
      <c r="D1921" s="331"/>
      <c r="E1921" s="332"/>
      <c r="F1921" s="332"/>
      <c r="G1921" s="332"/>
      <c r="H1921" s="332"/>
      <c r="I1921" s="332"/>
      <c r="J1921" s="332"/>
    </row>
    <row r="1922" spans="2:10" x14ac:dyDescent="0.25">
      <c r="B1922" s="329"/>
      <c r="C1922" s="330"/>
      <c r="D1922" s="331"/>
      <c r="E1922" s="332"/>
      <c r="F1922" s="332"/>
      <c r="G1922" s="332"/>
      <c r="H1922" s="332"/>
      <c r="I1922" s="332"/>
      <c r="J1922" s="332"/>
    </row>
    <row r="1923" spans="2:10" x14ac:dyDescent="0.25">
      <c r="B1923" s="329"/>
      <c r="C1923" s="330"/>
      <c r="D1923" s="331"/>
      <c r="E1923" s="332"/>
      <c r="F1923" s="332"/>
      <c r="G1923" s="332"/>
      <c r="H1923" s="332"/>
      <c r="I1923" s="332"/>
      <c r="J1923" s="332"/>
    </row>
    <row r="1924" spans="2:10" x14ac:dyDescent="0.25">
      <c r="B1924" s="329"/>
      <c r="C1924" s="330"/>
      <c r="D1924" s="331"/>
      <c r="E1924" s="332"/>
      <c r="F1924" s="332"/>
      <c r="G1924" s="332"/>
      <c r="H1924" s="332"/>
      <c r="I1924" s="332"/>
      <c r="J1924" s="332"/>
    </row>
    <row r="1925" spans="2:10" x14ac:dyDescent="0.25">
      <c r="B1925" s="329"/>
      <c r="C1925" s="330"/>
      <c r="D1925" s="331"/>
      <c r="E1925" s="332"/>
      <c r="F1925" s="332"/>
      <c r="G1925" s="332"/>
      <c r="H1925" s="332"/>
      <c r="I1925" s="332"/>
      <c r="J1925" s="332"/>
    </row>
    <row r="1926" spans="2:10" x14ac:dyDescent="0.25">
      <c r="B1926" s="329"/>
      <c r="C1926" s="330"/>
      <c r="D1926" s="331"/>
      <c r="E1926" s="332"/>
      <c r="F1926" s="332"/>
      <c r="G1926" s="332"/>
      <c r="H1926" s="332"/>
      <c r="I1926" s="332"/>
      <c r="J1926" s="332"/>
    </row>
    <row r="1927" spans="2:10" x14ac:dyDescent="0.25">
      <c r="B1927" s="329"/>
      <c r="C1927" s="330"/>
      <c r="D1927" s="331"/>
      <c r="E1927" s="332"/>
      <c r="F1927" s="332"/>
      <c r="G1927" s="332"/>
      <c r="H1927" s="332"/>
      <c r="I1927" s="332"/>
      <c r="J1927" s="332"/>
    </row>
    <row r="1928" spans="2:10" x14ac:dyDescent="0.25">
      <c r="B1928" s="329"/>
      <c r="C1928" s="330"/>
      <c r="D1928" s="331"/>
      <c r="E1928" s="332"/>
      <c r="F1928" s="332"/>
      <c r="G1928" s="332"/>
      <c r="H1928" s="332"/>
      <c r="I1928" s="332"/>
      <c r="J1928" s="332"/>
    </row>
    <row r="1929" spans="2:10" x14ac:dyDescent="0.25">
      <c r="B1929" s="329"/>
      <c r="C1929" s="330"/>
      <c r="D1929" s="331"/>
      <c r="E1929" s="332"/>
      <c r="F1929" s="332"/>
      <c r="G1929" s="332"/>
      <c r="H1929" s="332"/>
      <c r="I1929" s="332"/>
      <c r="J1929" s="332"/>
    </row>
    <row r="1930" spans="2:10" x14ac:dyDescent="0.25">
      <c r="B1930" s="329"/>
      <c r="C1930" s="330"/>
      <c r="D1930" s="331"/>
      <c r="E1930" s="332"/>
      <c r="F1930" s="332"/>
      <c r="G1930" s="332"/>
      <c r="H1930" s="332"/>
      <c r="I1930" s="332"/>
      <c r="J1930" s="332"/>
    </row>
    <row r="1931" spans="2:10" x14ac:dyDescent="0.25">
      <c r="B1931" s="329"/>
      <c r="C1931" s="330"/>
      <c r="D1931" s="331"/>
      <c r="E1931" s="332"/>
      <c r="F1931" s="332"/>
      <c r="G1931" s="332"/>
      <c r="H1931" s="332"/>
      <c r="I1931" s="332"/>
      <c r="J1931" s="332"/>
    </row>
    <row r="1932" spans="2:10" x14ac:dyDescent="0.25">
      <c r="B1932" s="329"/>
      <c r="C1932" s="330"/>
      <c r="D1932" s="331"/>
      <c r="E1932" s="332"/>
      <c r="F1932" s="332"/>
      <c r="G1932" s="332"/>
      <c r="H1932" s="332"/>
      <c r="I1932" s="332"/>
      <c r="J1932" s="332"/>
    </row>
    <row r="1933" spans="2:10" x14ac:dyDescent="0.25">
      <c r="B1933" s="329"/>
      <c r="C1933" s="330"/>
      <c r="D1933" s="331"/>
      <c r="E1933" s="332"/>
      <c r="F1933" s="332"/>
      <c r="G1933" s="332"/>
      <c r="H1933" s="332"/>
      <c r="I1933" s="332"/>
      <c r="J1933" s="332"/>
    </row>
    <row r="1934" spans="2:10" x14ac:dyDescent="0.25">
      <c r="B1934" s="329"/>
      <c r="C1934" s="330"/>
      <c r="D1934" s="331"/>
      <c r="E1934" s="332"/>
      <c r="F1934" s="332"/>
      <c r="G1934" s="332"/>
      <c r="H1934" s="332"/>
      <c r="I1934" s="332"/>
      <c r="J1934" s="332"/>
    </row>
    <row r="1935" spans="2:10" x14ac:dyDescent="0.25">
      <c r="B1935" s="329"/>
      <c r="C1935" s="330"/>
      <c r="D1935" s="331"/>
      <c r="E1935" s="332"/>
      <c r="F1935" s="332"/>
      <c r="G1935" s="332"/>
      <c r="H1935" s="332"/>
      <c r="I1935" s="332"/>
      <c r="J1935" s="332"/>
    </row>
    <row r="1936" spans="2:10" x14ac:dyDescent="0.25">
      <c r="B1936" s="329"/>
      <c r="C1936" s="330"/>
      <c r="D1936" s="331"/>
      <c r="E1936" s="332"/>
      <c r="F1936" s="332"/>
      <c r="G1936" s="332"/>
      <c r="H1936" s="332"/>
      <c r="I1936" s="332"/>
      <c r="J1936" s="332"/>
    </row>
    <row r="1937" spans="2:10" x14ac:dyDescent="0.25">
      <c r="B1937" s="329"/>
      <c r="C1937" s="330"/>
      <c r="D1937" s="331"/>
      <c r="E1937" s="332"/>
      <c r="F1937" s="332"/>
      <c r="G1937" s="332"/>
      <c r="H1937" s="332"/>
      <c r="I1937" s="332"/>
      <c r="J1937" s="332"/>
    </row>
    <row r="1938" spans="2:10" x14ac:dyDescent="0.25">
      <c r="B1938" s="329"/>
      <c r="C1938" s="330"/>
      <c r="D1938" s="331"/>
      <c r="E1938" s="332"/>
      <c r="F1938" s="332"/>
      <c r="G1938" s="332"/>
      <c r="H1938" s="332"/>
      <c r="I1938" s="332"/>
      <c r="J1938" s="332"/>
    </row>
    <row r="1939" spans="2:10" x14ac:dyDescent="0.25">
      <c r="B1939" s="329"/>
      <c r="C1939" s="330"/>
      <c r="D1939" s="331"/>
      <c r="E1939" s="332"/>
      <c r="F1939" s="332"/>
      <c r="G1939" s="332"/>
      <c r="H1939" s="332"/>
      <c r="I1939" s="332"/>
      <c r="J1939" s="332"/>
    </row>
    <row r="1940" spans="2:10" x14ac:dyDescent="0.25">
      <c r="B1940" s="329"/>
      <c r="C1940" s="330"/>
      <c r="D1940" s="331"/>
      <c r="E1940" s="332"/>
      <c r="F1940" s="332"/>
      <c r="G1940" s="332"/>
      <c r="H1940" s="332"/>
      <c r="I1940" s="332"/>
      <c r="J1940" s="332"/>
    </row>
    <row r="1941" spans="2:10" x14ac:dyDescent="0.25">
      <c r="B1941" s="329"/>
      <c r="C1941" s="330"/>
      <c r="D1941" s="331"/>
      <c r="E1941" s="332"/>
      <c r="F1941" s="332"/>
      <c r="G1941" s="332"/>
      <c r="H1941" s="332"/>
      <c r="I1941" s="332"/>
      <c r="J1941" s="332"/>
    </row>
    <row r="1942" spans="2:10" x14ac:dyDescent="0.25">
      <c r="B1942" s="329"/>
      <c r="C1942" s="330"/>
      <c r="D1942" s="331"/>
      <c r="E1942" s="332"/>
      <c r="F1942" s="332"/>
      <c r="G1942" s="332"/>
      <c r="H1942" s="332"/>
      <c r="I1942" s="332"/>
      <c r="J1942" s="332"/>
    </row>
    <row r="1943" spans="2:10" x14ac:dyDescent="0.25">
      <c r="B1943" s="329"/>
      <c r="C1943" s="330"/>
      <c r="D1943" s="331"/>
      <c r="E1943" s="332"/>
      <c r="F1943" s="332"/>
      <c r="G1943" s="332"/>
      <c r="H1943" s="332"/>
      <c r="I1943" s="332"/>
      <c r="J1943" s="332"/>
    </row>
    <row r="1944" spans="2:10" x14ac:dyDescent="0.25">
      <c r="B1944" s="329"/>
      <c r="C1944" s="330"/>
      <c r="D1944" s="331"/>
      <c r="E1944" s="332"/>
      <c r="F1944" s="332"/>
      <c r="G1944" s="332"/>
      <c r="H1944" s="332"/>
      <c r="I1944" s="332"/>
      <c r="J1944" s="332"/>
    </row>
    <row r="1945" spans="2:10" x14ac:dyDescent="0.25">
      <c r="B1945" s="329"/>
      <c r="C1945" s="330"/>
      <c r="D1945" s="331"/>
      <c r="E1945" s="332"/>
      <c r="F1945" s="332"/>
      <c r="G1945" s="332"/>
      <c r="H1945" s="332"/>
      <c r="I1945" s="332"/>
      <c r="J1945" s="332"/>
    </row>
    <row r="1946" spans="2:10" x14ac:dyDescent="0.25">
      <c r="B1946" s="329"/>
      <c r="C1946" s="330"/>
      <c r="D1946" s="331"/>
      <c r="E1946" s="332"/>
      <c r="F1946" s="332"/>
      <c r="G1946" s="332"/>
      <c r="H1946" s="332"/>
      <c r="I1946" s="332"/>
      <c r="J1946" s="332"/>
    </row>
    <row r="1947" spans="2:10" x14ac:dyDescent="0.25">
      <c r="B1947" s="329"/>
      <c r="C1947" s="330"/>
      <c r="D1947" s="331"/>
      <c r="E1947" s="332"/>
      <c r="F1947" s="332"/>
      <c r="G1947" s="332"/>
      <c r="H1947" s="332"/>
      <c r="I1947" s="332"/>
      <c r="J1947" s="332"/>
    </row>
    <row r="1948" spans="2:10" x14ac:dyDescent="0.25">
      <c r="B1948" s="329"/>
      <c r="C1948" s="330"/>
      <c r="D1948" s="331"/>
      <c r="E1948" s="332"/>
      <c r="F1948" s="332"/>
      <c r="G1948" s="332"/>
      <c r="H1948" s="332"/>
      <c r="I1948" s="332"/>
      <c r="J1948" s="332"/>
    </row>
    <row r="1949" spans="2:10" x14ac:dyDescent="0.25">
      <c r="B1949" s="329"/>
      <c r="C1949" s="330"/>
      <c r="D1949" s="331"/>
      <c r="E1949" s="332"/>
      <c r="F1949" s="332"/>
      <c r="G1949" s="332"/>
      <c r="H1949" s="332"/>
      <c r="I1949" s="332"/>
      <c r="J1949" s="332"/>
    </row>
    <row r="1950" spans="2:10" x14ac:dyDescent="0.25">
      <c r="B1950" s="329"/>
      <c r="C1950" s="330"/>
      <c r="D1950" s="331"/>
      <c r="E1950" s="332"/>
      <c r="F1950" s="332"/>
      <c r="G1950" s="332"/>
      <c r="H1950" s="332"/>
      <c r="I1950" s="332"/>
      <c r="J1950" s="332"/>
    </row>
    <row r="1951" spans="2:10" x14ac:dyDescent="0.25">
      <c r="B1951" s="329"/>
      <c r="C1951" s="330"/>
      <c r="D1951" s="331"/>
      <c r="E1951" s="332"/>
      <c r="F1951" s="332"/>
      <c r="G1951" s="332"/>
      <c r="H1951" s="332"/>
      <c r="I1951" s="332"/>
      <c r="J1951" s="332"/>
    </row>
    <row r="1952" spans="2:10" x14ac:dyDescent="0.25">
      <c r="B1952" s="329"/>
      <c r="C1952" s="330"/>
      <c r="D1952" s="331"/>
      <c r="E1952" s="332"/>
      <c r="F1952" s="332"/>
      <c r="G1952" s="332"/>
      <c r="H1952" s="332"/>
      <c r="I1952" s="332"/>
      <c r="J1952" s="332"/>
    </row>
    <row r="1953" spans="2:10" x14ac:dyDescent="0.25">
      <c r="B1953" s="329"/>
      <c r="C1953" s="330"/>
      <c r="D1953" s="331"/>
      <c r="E1953" s="332"/>
      <c r="F1953" s="332"/>
      <c r="G1953" s="332"/>
      <c r="H1953" s="332"/>
      <c r="I1953" s="332"/>
      <c r="J1953" s="332"/>
    </row>
    <row r="1954" spans="2:10" x14ac:dyDescent="0.25">
      <c r="B1954" s="329"/>
      <c r="C1954" s="330"/>
      <c r="D1954" s="331"/>
      <c r="E1954" s="332"/>
      <c r="F1954" s="332"/>
      <c r="G1954" s="332"/>
      <c r="H1954" s="332"/>
      <c r="I1954" s="332"/>
      <c r="J1954" s="332"/>
    </row>
    <row r="1955" spans="2:10" x14ac:dyDescent="0.25">
      <c r="B1955" s="329"/>
      <c r="C1955" s="330"/>
      <c r="D1955" s="331"/>
      <c r="E1955" s="332"/>
      <c r="F1955" s="332"/>
      <c r="G1955" s="332"/>
      <c r="H1955" s="332"/>
      <c r="I1955" s="332"/>
      <c r="J1955" s="332"/>
    </row>
    <row r="1956" spans="2:10" x14ac:dyDescent="0.25">
      <c r="B1956" s="329"/>
      <c r="C1956" s="330"/>
      <c r="D1956" s="331"/>
      <c r="E1956" s="332"/>
      <c r="F1956" s="332"/>
      <c r="G1956" s="332"/>
      <c r="H1956" s="332"/>
      <c r="I1956" s="332"/>
      <c r="J1956" s="332"/>
    </row>
    <row r="1957" spans="2:10" x14ac:dyDescent="0.25">
      <c r="B1957" s="329"/>
      <c r="C1957" s="330"/>
      <c r="D1957" s="331"/>
      <c r="E1957" s="332"/>
      <c r="F1957" s="332"/>
      <c r="G1957" s="332"/>
      <c r="H1957" s="332"/>
      <c r="I1957" s="332"/>
      <c r="J1957" s="332"/>
    </row>
    <row r="1958" spans="2:10" x14ac:dyDescent="0.25">
      <c r="B1958" s="329"/>
      <c r="C1958" s="330"/>
      <c r="D1958" s="331"/>
      <c r="E1958" s="332"/>
      <c r="F1958" s="332"/>
      <c r="G1958" s="332"/>
      <c r="H1958" s="332"/>
      <c r="I1958" s="332"/>
      <c r="J1958" s="332"/>
    </row>
    <row r="1959" spans="2:10" x14ac:dyDescent="0.25">
      <c r="B1959" s="329"/>
      <c r="C1959" s="330"/>
      <c r="D1959" s="331"/>
      <c r="E1959" s="332"/>
      <c r="F1959" s="332"/>
      <c r="G1959" s="332"/>
      <c r="H1959" s="332"/>
      <c r="I1959" s="332"/>
      <c r="J1959" s="332"/>
    </row>
    <row r="1960" spans="2:10" x14ac:dyDescent="0.25">
      <c r="B1960" s="329"/>
      <c r="C1960" s="330"/>
      <c r="D1960" s="331"/>
      <c r="E1960" s="332"/>
      <c r="F1960" s="332"/>
      <c r="G1960" s="332"/>
      <c r="H1960" s="332"/>
      <c r="I1960" s="332"/>
      <c r="J1960" s="332"/>
    </row>
    <row r="1961" spans="2:10" x14ac:dyDescent="0.25">
      <c r="B1961" s="329"/>
      <c r="C1961" s="330"/>
      <c r="D1961" s="331"/>
      <c r="E1961" s="332"/>
      <c r="F1961" s="332"/>
      <c r="G1961" s="332"/>
      <c r="H1961" s="332"/>
      <c r="I1961" s="332"/>
      <c r="J1961" s="332"/>
    </row>
    <row r="1962" spans="2:10" x14ac:dyDescent="0.25">
      <c r="B1962" s="329"/>
      <c r="C1962" s="330"/>
      <c r="D1962" s="331"/>
      <c r="E1962" s="332"/>
      <c r="F1962" s="332"/>
      <c r="G1962" s="332"/>
      <c r="H1962" s="332"/>
      <c r="I1962" s="332"/>
      <c r="J1962" s="332"/>
    </row>
    <row r="1963" spans="2:10" x14ac:dyDescent="0.25">
      <c r="B1963" s="329"/>
      <c r="C1963" s="330"/>
      <c r="D1963" s="331"/>
      <c r="E1963" s="332"/>
      <c r="F1963" s="332"/>
      <c r="G1963" s="332"/>
      <c r="H1963" s="332"/>
      <c r="I1963" s="332"/>
      <c r="J1963" s="332"/>
    </row>
    <row r="1964" spans="2:10" x14ac:dyDescent="0.25">
      <c r="B1964" s="329"/>
      <c r="C1964" s="330"/>
      <c r="D1964" s="331"/>
      <c r="E1964" s="332"/>
      <c r="F1964" s="332"/>
      <c r="G1964" s="332"/>
      <c r="H1964" s="332"/>
      <c r="I1964" s="332"/>
      <c r="J1964" s="332"/>
    </row>
    <row r="1965" spans="2:10" x14ac:dyDescent="0.25">
      <c r="B1965" s="329"/>
      <c r="C1965" s="330"/>
      <c r="D1965" s="331"/>
      <c r="E1965" s="332"/>
      <c r="F1965" s="332"/>
      <c r="G1965" s="332"/>
      <c r="H1965" s="332"/>
      <c r="I1965" s="332"/>
      <c r="J1965" s="332"/>
    </row>
    <row r="1966" spans="2:10" x14ac:dyDescent="0.25">
      <c r="B1966" s="329"/>
      <c r="C1966" s="330"/>
      <c r="D1966" s="331"/>
      <c r="E1966" s="332"/>
      <c r="F1966" s="332"/>
      <c r="G1966" s="332"/>
      <c r="H1966" s="332"/>
      <c r="I1966" s="332"/>
      <c r="J1966" s="332"/>
    </row>
    <row r="1967" spans="2:10" x14ac:dyDescent="0.25">
      <c r="B1967" s="329"/>
      <c r="C1967" s="330"/>
      <c r="D1967" s="331"/>
      <c r="E1967" s="332"/>
      <c r="F1967" s="332"/>
      <c r="G1967" s="332"/>
      <c r="H1967" s="332"/>
      <c r="I1967" s="332"/>
      <c r="J1967" s="332"/>
    </row>
    <row r="1968" spans="2:10" x14ac:dyDescent="0.25">
      <c r="B1968" s="329"/>
      <c r="C1968" s="330"/>
      <c r="D1968" s="331"/>
      <c r="E1968" s="332"/>
      <c r="F1968" s="332"/>
      <c r="G1968" s="332"/>
      <c r="H1968" s="332"/>
      <c r="I1968" s="332"/>
      <c r="J1968" s="332"/>
    </row>
    <row r="1969" spans="2:10" x14ac:dyDescent="0.25">
      <c r="B1969" s="329"/>
      <c r="C1969" s="330"/>
      <c r="D1969" s="331"/>
      <c r="E1969" s="332"/>
      <c r="F1969" s="332"/>
      <c r="G1969" s="332"/>
      <c r="H1969" s="332"/>
      <c r="I1969" s="332"/>
      <c r="J1969" s="332"/>
    </row>
    <row r="1970" spans="2:10" x14ac:dyDescent="0.25">
      <c r="B1970" s="329"/>
      <c r="C1970" s="330"/>
      <c r="D1970" s="331"/>
      <c r="E1970" s="332"/>
      <c r="F1970" s="332"/>
      <c r="G1970" s="332"/>
      <c r="H1970" s="332"/>
      <c r="I1970" s="332"/>
      <c r="J1970" s="332"/>
    </row>
    <row r="1971" spans="2:10" x14ac:dyDescent="0.25">
      <c r="B1971" s="329"/>
      <c r="C1971" s="330"/>
      <c r="D1971" s="331"/>
      <c r="E1971" s="332"/>
      <c r="F1971" s="332"/>
      <c r="G1971" s="332"/>
      <c r="H1971" s="332"/>
      <c r="I1971" s="332"/>
      <c r="J1971" s="332"/>
    </row>
    <row r="1972" spans="2:10" x14ac:dyDescent="0.25">
      <c r="B1972" s="329"/>
      <c r="C1972" s="330"/>
      <c r="D1972" s="331"/>
      <c r="E1972" s="332"/>
      <c r="F1972" s="332"/>
      <c r="G1972" s="332"/>
      <c r="H1972" s="332"/>
      <c r="I1972" s="332"/>
      <c r="J1972" s="332"/>
    </row>
    <row r="1973" spans="2:10" x14ac:dyDescent="0.25">
      <c r="B1973" s="329"/>
      <c r="C1973" s="330"/>
      <c r="D1973" s="331"/>
      <c r="E1973" s="332"/>
      <c r="F1973" s="332"/>
      <c r="G1973" s="332"/>
      <c r="H1973" s="332"/>
      <c r="I1973" s="332"/>
      <c r="J1973" s="332"/>
    </row>
    <row r="1974" spans="2:10" x14ac:dyDescent="0.25">
      <c r="B1974" s="329"/>
      <c r="C1974" s="330"/>
      <c r="D1974" s="331"/>
      <c r="E1974" s="332"/>
      <c r="F1974" s="332"/>
      <c r="G1974" s="332"/>
      <c r="H1974" s="332"/>
      <c r="I1974" s="332"/>
      <c r="J1974" s="332"/>
    </row>
    <row r="1975" spans="2:10" x14ac:dyDescent="0.25">
      <c r="B1975" s="329"/>
      <c r="C1975" s="330"/>
      <c r="D1975" s="331"/>
      <c r="E1975" s="332"/>
      <c r="F1975" s="332"/>
      <c r="G1975" s="332"/>
      <c r="H1975" s="332"/>
      <c r="I1975" s="332"/>
      <c r="J1975" s="332"/>
    </row>
    <row r="1976" spans="2:10" x14ac:dyDescent="0.25">
      <c r="B1976" s="329"/>
      <c r="C1976" s="330"/>
      <c r="D1976" s="331"/>
      <c r="E1976" s="332"/>
      <c r="F1976" s="332"/>
      <c r="G1976" s="332"/>
      <c r="H1976" s="332"/>
      <c r="I1976" s="332"/>
      <c r="J1976" s="332"/>
    </row>
    <row r="1977" spans="2:10" x14ac:dyDescent="0.25">
      <c r="B1977" s="329"/>
      <c r="C1977" s="330"/>
      <c r="D1977" s="331"/>
      <c r="E1977" s="332"/>
      <c r="F1977" s="332"/>
      <c r="G1977" s="332"/>
      <c r="H1977" s="332"/>
      <c r="I1977" s="332"/>
      <c r="J1977" s="332"/>
    </row>
    <row r="1978" spans="2:10" x14ac:dyDescent="0.25">
      <c r="B1978" s="329"/>
      <c r="C1978" s="330"/>
      <c r="D1978" s="331"/>
      <c r="E1978" s="332"/>
      <c r="F1978" s="332"/>
      <c r="G1978" s="332"/>
      <c r="H1978" s="332"/>
      <c r="I1978" s="332"/>
      <c r="J1978" s="332"/>
    </row>
    <row r="1979" spans="2:10" x14ac:dyDescent="0.25">
      <c r="B1979" s="329"/>
      <c r="C1979" s="330"/>
      <c r="D1979" s="331"/>
      <c r="E1979" s="332"/>
      <c r="F1979" s="332"/>
      <c r="G1979" s="332"/>
      <c r="H1979" s="332"/>
      <c r="I1979" s="332"/>
      <c r="J1979" s="332"/>
    </row>
    <row r="1980" spans="2:10" x14ac:dyDescent="0.25">
      <c r="B1980" s="329"/>
      <c r="C1980" s="330"/>
      <c r="D1980" s="331"/>
      <c r="E1980" s="332"/>
      <c r="F1980" s="332"/>
      <c r="G1980" s="332"/>
      <c r="H1980" s="332"/>
      <c r="I1980" s="332"/>
      <c r="J1980" s="332"/>
    </row>
    <row r="1981" spans="2:10" x14ac:dyDescent="0.25">
      <c r="B1981" s="329"/>
      <c r="C1981" s="330"/>
      <c r="D1981" s="331"/>
      <c r="E1981" s="332"/>
      <c r="F1981" s="332"/>
      <c r="G1981" s="332"/>
      <c r="H1981" s="332"/>
      <c r="I1981" s="332"/>
      <c r="J1981" s="332"/>
    </row>
    <row r="1982" spans="2:10" x14ac:dyDescent="0.25">
      <c r="B1982" s="329"/>
      <c r="C1982" s="330"/>
      <c r="D1982" s="331"/>
      <c r="E1982" s="332"/>
      <c r="F1982" s="332"/>
      <c r="G1982" s="332"/>
      <c r="H1982" s="332"/>
      <c r="I1982" s="332"/>
      <c r="J1982" s="332"/>
    </row>
    <row r="1983" spans="2:10" x14ac:dyDescent="0.25">
      <c r="B1983" s="329"/>
      <c r="C1983" s="330"/>
      <c r="D1983" s="331"/>
      <c r="E1983" s="332"/>
      <c r="F1983" s="332"/>
      <c r="G1983" s="332"/>
      <c r="H1983" s="332"/>
      <c r="I1983" s="332"/>
      <c r="J1983" s="332"/>
    </row>
    <row r="1984" spans="2:10" x14ac:dyDescent="0.25">
      <c r="B1984" s="329"/>
      <c r="C1984" s="330"/>
      <c r="D1984" s="331"/>
      <c r="E1984" s="332"/>
      <c r="F1984" s="332"/>
      <c r="G1984" s="332"/>
      <c r="H1984" s="332"/>
      <c r="I1984" s="332"/>
      <c r="J1984" s="332"/>
    </row>
    <row r="1985" spans="2:10" x14ac:dyDescent="0.25">
      <c r="B1985" s="329"/>
      <c r="C1985" s="330"/>
      <c r="D1985" s="331"/>
      <c r="E1985" s="332"/>
      <c r="F1985" s="332"/>
      <c r="G1985" s="332"/>
      <c r="H1985" s="332"/>
      <c r="I1985" s="332"/>
      <c r="J1985" s="332"/>
    </row>
    <row r="1986" spans="2:10" x14ac:dyDescent="0.25">
      <c r="B1986" s="329"/>
      <c r="C1986" s="330"/>
      <c r="D1986" s="331"/>
      <c r="E1986" s="332"/>
      <c r="F1986" s="332"/>
      <c r="G1986" s="332"/>
      <c r="H1986" s="332"/>
      <c r="I1986" s="332"/>
      <c r="J1986" s="332"/>
    </row>
    <row r="1987" spans="2:10" x14ac:dyDescent="0.25">
      <c r="B1987" s="329"/>
      <c r="C1987" s="330"/>
      <c r="D1987" s="331"/>
      <c r="E1987" s="332"/>
      <c r="F1987" s="332"/>
      <c r="G1987" s="332"/>
      <c r="H1987" s="332"/>
      <c r="I1987" s="332"/>
      <c r="J1987" s="332"/>
    </row>
    <row r="1988" spans="2:10" x14ac:dyDescent="0.25">
      <c r="B1988" s="329"/>
      <c r="C1988" s="330"/>
      <c r="D1988" s="331"/>
      <c r="E1988" s="332"/>
      <c r="F1988" s="332"/>
      <c r="G1988" s="332"/>
      <c r="H1988" s="332"/>
      <c r="I1988" s="332"/>
      <c r="J1988" s="332"/>
    </row>
    <row r="1989" spans="2:10" x14ac:dyDescent="0.25">
      <c r="B1989" s="329"/>
      <c r="C1989" s="330"/>
      <c r="D1989" s="331"/>
      <c r="E1989" s="332"/>
      <c r="F1989" s="332"/>
      <c r="G1989" s="332"/>
      <c r="H1989" s="332"/>
      <c r="I1989" s="332"/>
      <c r="J1989" s="332"/>
    </row>
    <row r="1990" spans="2:10" x14ac:dyDescent="0.25">
      <c r="B1990" s="329"/>
      <c r="C1990" s="330"/>
      <c r="D1990" s="331"/>
      <c r="E1990" s="332"/>
      <c r="F1990" s="332"/>
      <c r="G1990" s="332"/>
      <c r="H1990" s="332"/>
      <c r="I1990" s="332"/>
      <c r="J1990" s="332"/>
    </row>
    <row r="1991" spans="2:10" x14ac:dyDescent="0.25">
      <c r="B1991" s="329"/>
      <c r="C1991" s="330"/>
      <c r="D1991" s="331"/>
      <c r="E1991" s="332"/>
      <c r="F1991" s="332"/>
      <c r="G1991" s="332"/>
      <c r="H1991" s="332"/>
      <c r="I1991" s="332"/>
      <c r="J1991" s="332"/>
    </row>
    <row r="1992" spans="2:10" x14ac:dyDescent="0.25">
      <c r="B1992" s="329"/>
      <c r="C1992" s="330"/>
      <c r="D1992" s="331"/>
      <c r="E1992" s="332"/>
      <c r="F1992" s="332"/>
      <c r="G1992" s="332"/>
      <c r="H1992" s="332"/>
      <c r="I1992" s="332"/>
      <c r="J1992" s="332"/>
    </row>
    <row r="1993" spans="2:10" x14ac:dyDescent="0.25">
      <c r="B1993" s="329"/>
      <c r="C1993" s="330"/>
      <c r="D1993" s="331"/>
      <c r="E1993" s="332"/>
      <c r="F1993" s="332"/>
      <c r="G1993" s="332"/>
      <c r="H1993" s="332"/>
      <c r="I1993" s="332"/>
      <c r="J1993" s="332"/>
    </row>
    <row r="1994" spans="2:10" x14ac:dyDescent="0.25">
      <c r="B1994" s="329"/>
      <c r="C1994" s="330"/>
      <c r="D1994" s="331"/>
      <c r="E1994" s="332"/>
      <c r="F1994" s="332"/>
      <c r="G1994" s="332"/>
      <c r="H1994" s="332"/>
      <c r="I1994" s="332"/>
      <c r="J1994" s="332"/>
    </row>
    <row r="1995" spans="2:10" x14ac:dyDescent="0.25">
      <c r="B1995" s="329"/>
      <c r="C1995" s="330"/>
      <c r="D1995" s="331"/>
      <c r="E1995" s="332"/>
      <c r="F1995" s="332"/>
      <c r="G1995" s="332"/>
      <c r="H1995" s="332"/>
      <c r="I1995" s="332"/>
      <c r="J1995" s="332"/>
    </row>
    <row r="1996" spans="2:10" x14ac:dyDescent="0.25">
      <c r="B1996" s="329"/>
      <c r="C1996" s="330"/>
      <c r="D1996" s="331"/>
      <c r="E1996" s="332"/>
      <c r="F1996" s="332"/>
      <c r="G1996" s="332"/>
      <c r="H1996" s="332"/>
      <c r="I1996" s="332"/>
      <c r="J1996" s="332"/>
    </row>
    <row r="1997" spans="2:10" x14ac:dyDescent="0.25">
      <c r="B1997" s="329"/>
      <c r="C1997" s="330"/>
      <c r="D1997" s="331"/>
      <c r="E1997" s="332"/>
      <c r="F1997" s="332"/>
      <c r="G1997" s="332"/>
      <c r="H1997" s="332"/>
      <c r="I1997" s="332"/>
      <c r="J1997" s="332"/>
    </row>
    <row r="1998" spans="2:10" x14ac:dyDescent="0.25">
      <c r="B1998" s="329"/>
      <c r="C1998" s="330"/>
      <c r="D1998" s="331"/>
      <c r="E1998" s="332"/>
      <c r="F1998" s="332"/>
      <c r="G1998" s="332"/>
      <c r="H1998" s="332"/>
      <c r="I1998" s="332"/>
      <c r="J1998" s="332"/>
    </row>
    <row r="1999" spans="2:10" x14ac:dyDescent="0.25">
      <c r="B1999" s="329"/>
      <c r="C1999" s="330"/>
      <c r="D1999" s="331"/>
      <c r="E1999" s="332"/>
      <c r="F1999" s="332"/>
      <c r="G1999" s="332"/>
      <c r="H1999" s="332"/>
      <c r="I1999" s="332"/>
      <c r="J1999" s="332"/>
    </row>
    <row r="2000" spans="2:10" x14ac:dyDescent="0.25">
      <c r="B2000" s="329"/>
      <c r="C2000" s="330"/>
      <c r="D2000" s="331"/>
      <c r="E2000" s="332"/>
      <c r="F2000" s="332"/>
      <c r="G2000" s="332"/>
      <c r="H2000" s="332"/>
      <c r="I2000" s="332"/>
      <c r="J2000" s="332"/>
    </row>
    <row r="2001" spans="2:10" x14ac:dyDescent="0.25">
      <c r="B2001" s="329"/>
      <c r="C2001" s="330"/>
      <c r="D2001" s="331"/>
      <c r="E2001" s="332"/>
      <c r="F2001" s="332"/>
      <c r="G2001" s="332"/>
      <c r="H2001" s="332"/>
      <c r="I2001" s="332"/>
      <c r="J2001" s="332"/>
    </row>
    <row r="2002" spans="2:10" x14ac:dyDescent="0.25">
      <c r="B2002" s="329"/>
      <c r="C2002" s="330"/>
      <c r="D2002" s="331"/>
      <c r="E2002" s="332"/>
      <c r="F2002" s="332"/>
      <c r="G2002" s="332"/>
      <c r="H2002" s="332"/>
      <c r="I2002" s="332"/>
      <c r="J2002" s="332"/>
    </row>
    <row r="2003" spans="2:10" x14ac:dyDescent="0.25">
      <c r="B2003" s="329"/>
      <c r="C2003" s="330"/>
      <c r="D2003" s="331"/>
      <c r="E2003" s="332"/>
      <c r="F2003" s="332"/>
      <c r="G2003" s="332"/>
      <c r="H2003" s="332"/>
      <c r="I2003" s="332"/>
      <c r="J2003" s="332"/>
    </row>
    <row r="2004" spans="2:10" x14ac:dyDescent="0.25">
      <c r="B2004" s="329"/>
      <c r="C2004" s="330"/>
      <c r="D2004" s="331"/>
      <c r="E2004" s="332"/>
      <c r="F2004" s="332"/>
      <c r="G2004" s="332"/>
      <c r="H2004" s="332"/>
      <c r="I2004" s="332"/>
      <c r="J2004" s="332"/>
    </row>
    <row r="2005" spans="2:10" x14ac:dyDescent="0.25">
      <c r="B2005" s="329"/>
      <c r="C2005" s="330"/>
      <c r="D2005" s="331"/>
      <c r="E2005" s="332"/>
      <c r="F2005" s="332"/>
      <c r="G2005" s="332"/>
      <c r="H2005" s="332"/>
      <c r="I2005" s="332"/>
      <c r="J2005" s="332"/>
    </row>
    <row r="2006" spans="2:10" x14ac:dyDescent="0.25">
      <c r="B2006" s="329"/>
      <c r="C2006" s="330"/>
      <c r="D2006" s="331"/>
      <c r="E2006" s="332"/>
      <c r="F2006" s="332"/>
      <c r="G2006" s="332"/>
      <c r="H2006" s="332"/>
      <c r="I2006" s="332"/>
      <c r="J2006" s="332"/>
    </row>
    <row r="2007" spans="2:10" x14ac:dyDescent="0.25">
      <c r="B2007" s="329"/>
      <c r="C2007" s="330"/>
      <c r="D2007" s="331"/>
      <c r="E2007" s="332"/>
      <c r="F2007" s="332"/>
      <c r="G2007" s="332"/>
      <c r="H2007" s="332"/>
      <c r="I2007" s="332"/>
      <c r="J2007" s="332"/>
    </row>
    <row r="2008" spans="2:10" x14ac:dyDescent="0.25">
      <c r="B2008" s="329"/>
      <c r="C2008" s="330"/>
      <c r="D2008" s="331"/>
      <c r="E2008" s="332"/>
      <c r="F2008" s="332"/>
      <c r="G2008" s="332"/>
      <c r="H2008" s="332"/>
      <c r="I2008" s="332"/>
      <c r="J2008" s="332"/>
    </row>
    <row r="2009" spans="2:10" x14ac:dyDescent="0.25">
      <c r="B2009" s="329"/>
      <c r="C2009" s="330"/>
      <c r="D2009" s="331"/>
      <c r="E2009" s="332"/>
      <c r="F2009" s="332"/>
      <c r="G2009" s="332"/>
      <c r="H2009" s="332"/>
      <c r="I2009" s="332"/>
      <c r="J2009" s="332"/>
    </row>
    <row r="2010" spans="2:10" x14ac:dyDescent="0.25">
      <c r="B2010" s="329"/>
      <c r="C2010" s="330"/>
      <c r="D2010" s="331"/>
      <c r="E2010" s="332"/>
      <c r="F2010" s="332"/>
      <c r="G2010" s="332"/>
      <c r="H2010" s="332"/>
      <c r="I2010" s="332"/>
      <c r="J2010" s="332"/>
    </row>
    <row r="2011" spans="2:10" x14ac:dyDescent="0.25">
      <c r="B2011" s="329"/>
      <c r="C2011" s="330"/>
      <c r="D2011" s="331"/>
      <c r="E2011" s="332"/>
      <c r="F2011" s="332"/>
      <c r="G2011" s="332"/>
      <c r="H2011" s="332"/>
      <c r="I2011" s="332"/>
      <c r="J2011" s="332"/>
    </row>
    <row r="2012" spans="2:10" x14ac:dyDescent="0.25">
      <c r="B2012" s="329"/>
      <c r="C2012" s="330"/>
      <c r="D2012" s="331"/>
      <c r="E2012" s="332"/>
      <c r="F2012" s="332"/>
      <c r="G2012" s="332"/>
      <c r="H2012" s="332"/>
      <c r="I2012" s="332"/>
      <c r="J2012" s="332"/>
    </row>
    <row r="2013" spans="2:10" x14ac:dyDescent="0.25">
      <c r="B2013" s="329"/>
      <c r="C2013" s="330"/>
      <c r="D2013" s="331"/>
      <c r="E2013" s="332"/>
      <c r="F2013" s="332"/>
      <c r="G2013" s="332"/>
      <c r="H2013" s="332"/>
      <c r="I2013" s="332"/>
      <c r="J2013" s="332"/>
    </row>
    <row r="2014" spans="2:10" x14ac:dyDescent="0.25">
      <c r="B2014" s="329"/>
      <c r="C2014" s="330"/>
      <c r="D2014" s="331"/>
      <c r="E2014" s="332"/>
      <c r="F2014" s="332"/>
      <c r="G2014" s="332"/>
      <c r="H2014" s="332"/>
      <c r="I2014" s="332"/>
      <c r="J2014" s="332"/>
    </row>
    <row r="2015" spans="2:10" x14ac:dyDescent="0.25">
      <c r="B2015" s="329"/>
      <c r="C2015" s="330"/>
      <c r="D2015" s="331"/>
      <c r="E2015" s="332"/>
      <c r="F2015" s="332"/>
      <c r="G2015" s="332"/>
      <c r="H2015" s="332"/>
      <c r="I2015" s="332"/>
      <c r="J2015" s="332"/>
    </row>
    <row r="2016" spans="2:10" x14ac:dyDescent="0.25">
      <c r="B2016" s="329"/>
      <c r="C2016" s="330"/>
      <c r="D2016" s="331"/>
      <c r="E2016" s="332"/>
      <c r="F2016" s="332"/>
      <c r="G2016" s="332"/>
      <c r="H2016" s="332"/>
      <c r="I2016" s="332"/>
      <c r="J2016" s="332"/>
    </row>
    <row r="2017" spans="2:10" x14ac:dyDescent="0.25">
      <c r="B2017" s="329"/>
      <c r="C2017" s="330"/>
      <c r="D2017" s="331"/>
      <c r="E2017" s="332"/>
      <c r="F2017" s="332"/>
      <c r="G2017" s="332"/>
      <c r="H2017" s="332"/>
      <c r="I2017" s="332"/>
      <c r="J2017" s="332"/>
    </row>
    <row r="2018" spans="2:10" x14ac:dyDescent="0.25">
      <c r="B2018" s="329"/>
      <c r="C2018" s="330"/>
      <c r="D2018" s="331"/>
      <c r="E2018" s="332"/>
      <c r="F2018" s="332"/>
      <c r="G2018" s="332"/>
      <c r="H2018" s="332"/>
      <c r="I2018" s="332"/>
      <c r="J2018" s="332"/>
    </row>
    <row r="2019" spans="2:10" x14ac:dyDescent="0.25">
      <c r="B2019" s="329"/>
      <c r="C2019" s="330"/>
      <c r="D2019" s="331"/>
      <c r="E2019" s="332"/>
      <c r="F2019" s="332"/>
      <c r="G2019" s="332"/>
      <c r="H2019" s="332"/>
      <c r="I2019" s="332"/>
      <c r="J2019" s="332"/>
    </row>
    <row r="2020" spans="2:10" x14ac:dyDescent="0.25">
      <c r="B2020" s="329"/>
      <c r="C2020" s="330"/>
      <c r="D2020" s="331"/>
      <c r="E2020" s="332"/>
      <c r="F2020" s="332"/>
      <c r="G2020" s="332"/>
      <c r="H2020" s="332"/>
      <c r="I2020" s="332"/>
      <c r="J2020" s="332"/>
    </row>
    <row r="2021" spans="2:10" x14ac:dyDescent="0.25">
      <c r="B2021" s="329"/>
      <c r="C2021" s="330"/>
      <c r="D2021" s="331"/>
      <c r="E2021" s="332"/>
      <c r="F2021" s="332"/>
      <c r="G2021" s="332"/>
      <c r="H2021" s="332"/>
      <c r="I2021" s="332"/>
      <c r="J2021" s="332"/>
    </row>
    <row r="2022" spans="2:10" x14ac:dyDescent="0.25">
      <c r="B2022" s="329"/>
      <c r="C2022" s="330"/>
      <c r="D2022" s="331"/>
      <c r="E2022" s="332"/>
      <c r="F2022" s="332"/>
      <c r="G2022" s="332"/>
      <c r="H2022" s="332"/>
      <c r="I2022" s="332"/>
      <c r="J2022" s="332"/>
    </row>
    <row r="2023" spans="2:10" x14ac:dyDescent="0.25">
      <c r="B2023" s="329"/>
      <c r="C2023" s="330"/>
      <c r="D2023" s="331"/>
      <c r="E2023" s="332"/>
      <c r="F2023" s="332"/>
      <c r="G2023" s="332"/>
      <c r="H2023" s="332"/>
      <c r="I2023" s="332"/>
      <c r="J2023" s="332"/>
    </row>
    <row r="2024" spans="2:10" x14ac:dyDescent="0.25">
      <c r="B2024" s="329"/>
      <c r="C2024" s="330"/>
      <c r="D2024" s="331"/>
      <c r="E2024" s="332"/>
      <c r="F2024" s="332"/>
      <c r="G2024" s="332"/>
      <c r="H2024" s="332"/>
      <c r="I2024" s="332"/>
      <c r="J2024" s="332"/>
    </row>
    <row r="2025" spans="2:10" x14ac:dyDescent="0.25">
      <c r="B2025" s="329"/>
      <c r="C2025" s="330"/>
      <c r="D2025" s="331"/>
      <c r="E2025" s="332"/>
      <c r="F2025" s="332"/>
      <c r="G2025" s="332"/>
      <c r="H2025" s="332"/>
      <c r="I2025" s="332"/>
      <c r="J2025" s="332"/>
    </row>
    <row r="2026" spans="2:10" x14ac:dyDescent="0.25">
      <c r="B2026" s="329"/>
      <c r="C2026" s="330"/>
      <c r="D2026" s="331"/>
      <c r="E2026" s="332"/>
      <c r="F2026" s="332"/>
      <c r="G2026" s="332"/>
      <c r="H2026" s="332"/>
      <c r="I2026" s="332"/>
      <c r="J2026" s="332"/>
    </row>
    <row r="2027" spans="2:10" x14ac:dyDescent="0.25">
      <c r="B2027" s="329"/>
      <c r="C2027" s="330"/>
      <c r="D2027" s="331"/>
      <c r="E2027" s="332"/>
      <c r="F2027" s="332"/>
      <c r="G2027" s="332"/>
      <c r="H2027" s="332"/>
      <c r="I2027" s="332"/>
      <c r="J2027" s="332"/>
    </row>
    <row r="2028" spans="2:10" x14ac:dyDescent="0.25">
      <c r="B2028" s="329"/>
      <c r="C2028" s="330"/>
      <c r="D2028" s="331"/>
      <c r="E2028" s="332"/>
      <c r="F2028" s="332"/>
      <c r="G2028" s="332"/>
      <c r="H2028" s="332"/>
      <c r="I2028" s="332"/>
      <c r="J2028" s="332"/>
    </row>
    <row r="2029" spans="2:10" x14ac:dyDescent="0.25">
      <c r="B2029" s="329"/>
      <c r="C2029" s="330"/>
      <c r="D2029" s="331"/>
      <c r="E2029" s="332"/>
      <c r="F2029" s="332"/>
      <c r="G2029" s="332"/>
      <c r="H2029" s="332"/>
      <c r="I2029" s="332"/>
      <c r="J2029" s="332"/>
    </row>
    <row r="2030" spans="2:10" x14ac:dyDescent="0.25">
      <c r="B2030" s="329"/>
      <c r="C2030" s="330"/>
      <c r="D2030" s="331"/>
      <c r="E2030" s="332"/>
      <c r="F2030" s="332"/>
      <c r="G2030" s="332"/>
      <c r="H2030" s="332"/>
      <c r="I2030" s="332"/>
      <c r="J2030" s="332"/>
    </row>
    <row r="2031" spans="2:10" x14ac:dyDescent="0.25">
      <c r="B2031" s="329"/>
      <c r="C2031" s="330"/>
      <c r="D2031" s="331"/>
      <c r="E2031" s="332"/>
      <c r="F2031" s="332"/>
      <c r="G2031" s="332"/>
      <c r="H2031" s="332"/>
      <c r="I2031" s="332"/>
      <c r="J2031" s="332"/>
    </row>
    <row r="2032" spans="2:10" x14ac:dyDescent="0.25">
      <c r="B2032" s="329"/>
      <c r="C2032" s="330"/>
      <c r="D2032" s="331"/>
      <c r="E2032" s="332"/>
      <c r="F2032" s="332"/>
      <c r="G2032" s="332"/>
      <c r="H2032" s="332"/>
      <c r="I2032" s="332"/>
      <c r="J2032" s="332"/>
    </row>
    <row r="2033" spans="2:10" x14ac:dyDescent="0.25">
      <c r="B2033" s="329"/>
      <c r="C2033" s="330"/>
      <c r="D2033" s="331"/>
      <c r="E2033" s="332"/>
      <c r="F2033" s="332"/>
      <c r="G2033" s="332"/>
      <c r="H2033" s="332"/>
      <c r="I2033" s="332"/>
      <c r="J2033" s="332"/>
    </row>
    <row r="2034" spans="2:10" x14ac:dyDescent="0.25">
      <c r="B2034" s="329"/>
      <c r="C2034" s="330"/>
      <c r="D2034" s="331"/>
      <c r="E2034" s="332"/>
      <c r="F2034" s="332"/>
      <c r="G2034" s="332"/>
      <c r="H2034" s="332"/>
      <c r="I2034" s="332"/>
      <c r="J2034" s="332"/>
    </row>
    <row r="2035" spans="2:10" x14ac:dyDescent="0.25">
      <c r="B2035" s="329"/>
      <c r="C2035" s="330"/>
      <c r="D2035" s="331"/>
      <c r="E2035" s="332"/>
      <c r="F2035" s="332"/>
      <c r="G2035" s="332"/>
      <c r="H2035" s="332"/>
      <c r="I2035" s="332"/>
      <c r="J2035" s="332"/>
    </row>
    <row r="2036" spans="2:10" x14ac:dyDescent="0.25">
      <c r="B2036" s="329"/>
      <c r="C2036" s="330"/>
      <c r="D2036" s="331"/>
      <c r="E2036" s="332"/>
      <c r="F2036" s="332"/>
      <c r="G2036" s="332"/>
      <c r="H2036" s="332"/>
      <c r="I2036" s="332"/>
      <c r="J2036" s="332"/>
    </row>
    <row r="2037" spans="2:10" x14ac:dyDescent="0.25">
      <c r="B2037" s="329"/>
      <c r="C2037" s="330"/>
      <c r="D2037" s="331"/>
      <c r="E2037" s="332"/>
      <c r="F2037" s="332"/>
      <c r="G2037" s="332"/>
      <c r="H2037" s="332"/>
      <c r="I2037" s="332"/>
      <c r="J2037" s="332"/>
    </row>
    <row r="2038" spans="2:10" x14ac:dyDescent="0.25">
      <c r="B2038" s="329"/>
      <c r="C2038" s="330"/>
      <c r="D2038" s="331"/>
      <c r="E2038" s="332"/>
      <c r="F2038" s="332"/>
      <c r="G2038" s="332"/>
      <c r="H2038" s="332"/>
      <c r="I2038" s="332"/>
      <c r="J2038" s="332"/>
    </row>
    <row r="2039" spans="2:10" x14ac:dyDescent="0.25">
      <c r="B2039" s="329"/>
      <c r="C2039" s="330"/>
      <c r="D2039" s="331"/>
      <c r="E2039" s="332"/>
      <c r="F2039" s="332"/>
      <c r="G2039" s="332"/>
      <c r="H2039" s="332"/>
      <c r="I2039" s="332"/>
      <c r="J2039" s="332"/>
    </row>
    <row r="2040" spans="2:10" x14ac:dyDescent="0.25">
      <c r="B2040" s="329"/>
      <c r="C2040" s="330"/>
      <c r="D2040" s="331"/>
      <c r="E2040" s="332"/>
      <c r="F2040" s="332"/>
      <c r="G2040" s="332"/>
      <c r="H2040" s="332"/>
      <c r="I2040" s="332"/>
      <c r="J2040" s="332"/>
    </row>
    <row r="2041" spans="2:10" x14ac:dyDescent="0.25">
      <c r="B2041" s="329"/>
      <c r="C2041" s="330"/>
      <c r="D2041" s="331"/>
      <c r="E2041" s="332"/>
      <c r="F2041" s="332"/>
      <c r="G2041" s="332"/>
      <c r="H2041" s="332"/>
      <c r="I2041" s="332"/>
      <c r="J2041" s="332"/>
    </row>
    <row r="2042" spans="2:10" x14ac:dyDescent="0.25">
      <c r="B2042" s="329"/>
      <c r="C2042" s="330"/>
      <c r="D2042" s="331"/>
      <c r="E2042" s="332"/>
      <c r="F2042" s="332"/>
      <c r="G2042" s="332"/>
      <c r="H2042" s="332"/>
      <c r="I2042" s="332"/>
      <c r="J2042" s="332"/>
    </row>
    <row r="2043" spans="2:10" x14ac:dyDescent="0.25">
      <c r="B2043" s="329"/>
      <c r="C2043" s="330"/>
      <c r="D2043" s="331"/>
      <c r="E2043" s="332"/>
      <c r="F2043" s="332"/>
      <c r="G2043" s="332"/>
      <c r="H2043" s="332"/>
      <c r="I2043" s="332"/>
      <c r="J2043" s="332"/>
    </row>
    <row r="2044" spans="2:10" x14ac:dyDescent="0.25">
      <c r="B2044" s="329"/>
      <c r="C2044" s="330"/>
      <c r="D2044" s="331"/>
      <c r="E2044" s="332"/>
      <c r="F2044" s="332"/>
      <c r="G2044" s="332"/>
      <c r="H2044" s="332"/>
      <c r="I2044" s="332"/>
      <c r="J2044" s="332"/>
    </row>
    <row r="2045" spans="2:10" x14ac:dyDescent="0.25">
      <c r="B2045" s="329"/>
      <c r="C2045" s="330"/>
      <c r="D2045" s="331"/>
      <c r="E2045" s="332"/>
      <c r="F2045" s="332"/>
      <c r="G2045" s="332"/>
      <c r="H2045" s="332"/>
      <c r="I2045" s="332"/>
      <c r="J2045" s="332"/>
    </row>
    <row r="2046" spans="2:10" x14ac:dyDescent="0.25">
      <c r="B2046" s="329"/>
      <c r="C2046" s="330"/>
      <c r="D2046" s="331"/>
      <c r="E2046" s="332"/>
      <c r="F2046" s="332"/>
      <c r="G2046" s="332"/>
      <c r="H2046" s="332"/>
      <c r="I2046" s="332"/>
      <c r="J2046" s="332"/>
    </row>
    <row r="2047" spans="2:10" x14ac:dyDescent="0.25">
      <c r="B2047" s="329"/>
      <c r="C2047" s="330"/>
      <c r="D2047" s="331"/>
      <c r="E2047" s="332"/>
      <c r="F2047" s="332"/>
      <c r="G2047" s="332"/>
      <c r="H2047" s="332"/>
      <c r="I2047" s="332"/>
      <c r="J2047" s="332"/>
    </row>
    <row r="2048" spans="2:10" x14ac:dyDescent="0.25">
      <c r="B2048" s="329"/>
      <c r="C2048" s="330"/>
      <c r="D2048" s="331"/>
      <c r="E2048" s="332"/>
      <c r="F2048" s="332"/>
      <c r="G2048" s="332"/>
      <c r="H2048" s="332"/>
      <c r="I2048" s="332"/>
      <c r="J2048" s="332"/>
    </row>
    <row r="2049" spans="2:10" x14ac:dyDescent="0.25">
      <c r="B2049" s="329"/>
      <c r="C2049" s="330"/>
      <c r="D2049" s="331"/>
      <c r="E2049" s="332"/>
      <c r="F2049" s="332"/>
      <c r="G2049" s="332"/>
      <c r="H2049" s="332"/>
      <c r="I2049" s="332"/>
      <c r="J2049" s="332"/>
    </row>
    <row r="2050" spans="2:10" x14ac:dyDescent="0.25">
      <c r="B2050" s="329"/>
      <c r="C2050" s="330"/>
      <c r="D2050" s="331"/>
      <c r="E2050" s="332"/>
      <c r="F2050" s="332"/>
      <c r="G2050" s="332"/>
      <c r="H2050" s="332"/>
      <c r="I2050" s="332"/>
      <c r="J2050" s="332"/>
    </row>
    <row r="2051" spans="2:10" x14ac:dyDescent="0.25">
      <c r="B2051" s="329"/>
      <c r="C2051" s="330"/>
      <c r="D2051" s="331"/>
      <c r="E2051" s="332"/>
      <c r="F2051" s="332"/>
      <c r="G2051" s="332"/>
      <c r="H2051" s="332"/>
      <c r="I2051" s="332"/>
      <c r="J2051" s="332"/>
    </row>
    <row r="2052" spans="2:10" x14ac:dyDescent="0.25">
      <c r="B2052" s="329"/>
      <c r="C2052" s="330"/>
      <c r="D2052" s="331"/>
      <c r="E2052" s="332"/>
      <c r="F2052" s="332"/>
      <c r="G2052" s="332"/>
      <c r="H2052" s="332"/>
      <c r="I2052" s="332"/>
      <c r="J2052" s="332"/>
    </row>
    <row r="2053" spans="2:10" x14ac:dyDescent="0.25">
      <c r="B2053" s="329"/>
      <c r="C2053" s="330"/>
      <c r="D2053" s="331"/>
      <c r="E2053" s="332"/>
      <c r="F2053" s="332"/>
      <c r="G2053" s="332"/>
      <c r="H2053" s="332"/>
      <c r="I2053" s="332"/>
      <c r="J2053" s="332"/>
    </row>
    <row r="2054" spans="2:10" x14ac:dyDescent="0.25">
      <c r="B2054" s="329"/>
      <c r="C2054" s="330"/>
      <c r="D2054" s="331"/>
      <c r="E2054" s="332"/>
      <c r="F2054" s="332"/>
      <c r="G2054" s="332"/>
      <c r="H2054" s="332"/>
      <c r="I2054" s="332"/>
      <c r="J2054" s="332"/>
    </row>
    <row r="2055" spans="2:10" x14ac:dyDescent="0.25">
      <c r="B2055" s="329"/>
      <c r="C2055" s="330"/>
      <c r="D2055" s="331"/>
      <c r="E2055" s="332"/>
      <c r="F2055" s="332"/>
      <c r="G2055" s="332"/>
      <c r="H2055" s="332"/>
      <c r="I2055" s="332"/>
      <c r="J2055" s="332"/>
    </row>
    <row r="2056" spans="2:10" x14ac:dyDescent="0.25">
      <c r="B2056" s="329"/>
      <c r="C2056" s="330"/>
      <c r="D2056" s="331"/>
      <c r="E2056" s="332"/>
      <c r="F2056" s="332"/>
      <c r="G2056" s="332"/>
      <c r="H2056" s="332"/>
      <c r="I2056" s="332"/>
      <c r="J2056" s="332"/>
    </row>
    <row r="2057" spans="2:10" x14ac:dyDescent="0.25">
      <c r="B2057" s="329"/>
      <c r="C2057" s="330"/>
      <c r="D2057" s="331"/>
      <c r="E2057" s="332"/>
      <c r="F2057" s="332"/>
      <c r="G2057" s="332"/>
      <c r="H2057" s="332"/>
      <c r="I2057" s="332"/>
      <c r="J2057" s="332"/>
    </row>
    <row r="2058" spans="2:10" x14ac:dyDescent="0.25">
      <c r="B2058" s="329"/>
      <c r="C2058" s="330"/>
      <c r="D2058" s="331"/>
      <c r="E2058" s="332"/>
      <c r="F2058" s="332"/>
      <c r="G2058" s="332"/>
      <c r="H2058" s="332"/>
      <c r="I2058" s="332"/>
      <c r="J2058" s="332"/>
    </row>
    <row r="2059" spans="2:10" x14ac:dyDescent="0.25">
      <c r="B2059" s="329"/>
      <c r="C2059" s="330"/>
      <c r="D2059" s="331"/>
      <c r="E2059" s="332"/>
      <c r="F2059" s="332"/>
      <c r="G2059" s="332"/>
      <c r="H2059" s="332"/>
      <c r="I2059" s="332"/>
      <c r="J2059" s="332"/>
    </row>
    <row r="2060" spans="2:10" x14ac:dyDescent="0.25">
      <c r="B2060" s="329"/>
      <c r="C2060" s="330"/>
      <c r="D2060" s="331"/>
      <c r="E2060" s="332"/>
      <c r="F2060" s="332"/>
      <c r="G2060" s="332"/>
      <c r="H2060" s="332"/>
      <c r="I2060" s="332"/>
      <c r="J2060" s="332"/>
    </row>
    <row r="2061" spans="2:10" x14ac:dyDescent="0.25">
      <c r="B2061" s="329"/>
      <c r="C2061" s="330"/>
      <c r="D2061" s="331"/>
      <c r="E2061" s="332"/>
      <c r="F2061" s="332"/>
      <c r="G2061" s="332"/>
      <c r="H2061" s="332"/>
      <c r="I2061" s="332"/>
      <c r="J2061" s="332"/>
    </row>
    <row r="2062" spans="2:10" x14ac:dyDescent="0.25">
      <c r="B2062" s="329"/>
      <c r="C2062" s="330"/>
      <c r="D2062" s="331"/>
      <c r="E2062" s="332"/>
      <c r="F2062" s="332"/>
      <c r="G2062" s="332"/>
      <c r="H2062" s="332"/>
      <c r="I2062" s="332"/>
      <c r="J2062" s="332"/>
    </row>
    <row r="2063" spans="2:10" x14ac:dyDescent="0.25">
      <c r="B2063" s="329"/>
      <c r="C2063" s="330"/>
      <c r="D2063" s="331"/>
      <c r="E2063" s="332"/>
      <c r="F2063" s="332"/>
      <c r="G2063" s="332"/>
      <c r="H2063" s="332"/>
      <c r="I2063" s="332"/>
      <c r="J2063" s="332"/>
    </row>
    <row r="2064" spans="2:10" x14ac:dyDescent="0.25">
      <c r="B2064" s="329"/>
      <c r="C2064" s="330"/>
      <c r="D2064" s="331"/>
      <c r="E2064" s="332"/>
      <c r="F2064" s="332"/>
      <c r="G2064" s="332"/>
      <c r="H2064" s="332"/>
      <c r="I2064" s="332"/>
      <c r="J2064" s="332"/>
    </row>
    <row r="2065" spans="2:10" x14ac:dyDescent="0.25">
      <c r="B2065" s="329"/>
      <c r="C2065" s="330"/>
      <c r="D2065" s="331"/>
      <c r="E2065" s="332"/>
      <c r="F2065" s="332"/>
      <c r="G2065" s="332"/>
      <c r="H2065" s="332"/>
      <c r="I2065" s="332"/>
      <c r="J2065" s="332"/>
    </row>
    <row r="2066" spans="2:10" x14ac:dyDescent="0.25">
      <c r="B2066" s="329"/>
      <c r="C2066" s="330"/>
      <c r="D2066" s="331"/>
      <c r="E2066" s="332"/>
      <c r="F2066" s="332"/>
      <c r="G2066" s="332"/>
      <c r="H2066" s="332"/>
      <c r="I2066" s="332"/>
      <c r="J2066" s="332"/>
    </row>
    <row r="2067" spans="2:10" x14ac:dyDescent="0.25">
      <c r="B2067" s="329"/>
      <c r="C2067" s="330"/>
      <c r="D2067" s="331"/>
      <c r="E2067" s="332"/>
      <c r="F2067" s="332"/>
      <c r="G2067" s="332"/>
      <c r="H2067" s="332"/>
      <c r="I2067" s="332"/>
      <c r="J2067" s="332"/>
    </row>
    <row r="2068" spans="2:10" x14ac:dyDescent="0.25">
      <c r="B2068" s="329"/>
      <c r="C2068" s="330"/>
      <c r="D2068" s="331"/>
      <c r="E2068" s="332"/>
      <c r="F2068" s="332"/>
      <c r="G2068" s="332"/>
      <c r="H2068" s="332"/>
      <c r="I2068" s="332"/>
      <c r="J2068" s="332"/>
    </row>
    <row r="2069" spans="2:10" x14ac:dyDescent="0.25">
      <c r="B2069" s="329"/>
      <c r="C2069" s="330"/>
      <c r="D2069" s="331"/>
      <c r="E2069" s="332"/>
      <c r="F2069" s="332"/>
      <c r="G2069" s="332"/>
      <c r="H2069" s="332"/>
      <c r="I2069" s="332"/>
      <c r="J2069" s="332"/>
    </row>
    <row r="2070" spans="2:10" x14ac:dyDescent="0.25">
      <c r="B2070" s="329"/>
      <c r="C2070" s="330"/>
      <c r="D2070" s="331"/>
      <c r="E2070" s="332"/>
      <c r="F2070" s="332"/>
      <c r="G2070" s="332"/>
      <c r="H2070" s="332"/>
      <c r="I2070" s="332"/>
      <c r="J2070" s="332"/>
    </row>
    <row r="2071" spans="2:10" x14ac:dyDescent="0.25">
      <c r="B2071" s="329"/>
      <c r="C2071" s="330"/>
      <c r="D2071" s="331"/>
      <c r="E2071" s="332"/>
      <c r="F2071" s="332"/>
      <c r="G2071" s="332"/>
      <c r="H2071" s="332"/>
      <c r="I2071" s="332"/>
      <c r="J2071" s="332"/>
    </row>
    <row r="2072" spans="2:10" x14ac:dyDescent="0.25">
      <c r="B2072" s="329"/>
      <c r="C2072" s="330"/>
      <c r="D2072" s="331"/>
      <c r="E2072" s="332"/>
      <c r="F2072" s="332"/>
      <c r="G2072" s="332"/>
      <c r="H2072" s="332"/>
      <c r="I2072" s="332"/>
      <c r="J2072" s="332"/>
    </row>
    <row r="2073" spans="2:10" x14ac:dyDescent="0.25">
      <c r="B2073" s="329"/>
      <c r="C2073" s="330"/>
      <c r="D2073" s="331"/>
      <c r="E2073" s="332"/>
      <c r="F2073" s="332"/>
      <c r="G2073" s="332"/>
      <c r="H2073" s="332"/>
      <c r="I2073" s="332"/>
      <c r="J2073" s="332"/>
    </row>
    <row r="2074" spans="2:10" x14ac:dyDescent="0.25">
      <c r="B2074" s="329"/>
      <c r="C2074" s="330"/>
      <c r="D2074" s="331"/>
      <c r="E2074" s="332"/>
      <c r="F2074" s="332"/>
      <c r="G2074" s="332"/>
      <c r="H2074" s="332"/>
      <c r="I2074" s="332"/>
      <c r="J2074" s="332"/>
    </row>
    <row r="2075" spans="2:10" x14ac:dyDescent="0.25">
      <c r="B2075" s="329"/>
      <c r="C2075" s="330"/>
      <c r="D2075" s="331"/>
      <c r="E2075" s="332"/>
      <c r="F2075" s="332"/>
      <c r="G2075" s="332"/>
      <c r="H2075" s="332"/>
      <c r="I2075" s="332"/>
      <c r="J2075" s="332"/>
    </row>
    <row r="2076" spans="2:10" x14ac:dyDescent="0.25">
      <c r="B2076" s="329"/>
      <c r="C2076" s="330"/>
      <c r="D2076" s="331"/>
      <c r="E2076" s="332"/>
      <c r="F2076" s="332"/>
      <c r="G2076" s="332"/>
      <c r="H2076" s="332"/>
      <c r="I2076" s="332"/>
      <c r="J2076" s="332"/>
    </row>
    <row r="2077" spans="2:10" x14ac:dyDescent="0.25">
      <c r="B2077" s="329"/>
      <c r="C2077" s="330"/>
      <c r="D2077" s="331"/>
      <c r="E2077" s="332"/>
      <c r="F2077" s="332"/>
      <c r="G2077" s="332"/>
      <c r="H2077" s="332"/>
      <c r="I2077" s="332"/>
      <c r="J2077" s="332"/>
    </row>
    <row r="2078" spans="2:10" x14ac:dyDescent="0.25">
      <c r="B2078" s="329"/>
      <c r="C2078" s="330"/>
      <c r="D2078" s="331"/>
      <c r="E2078" s="332"/>
      <c r="F2078" s="332"/>
      <c r="G2078" s="332"/>
      <c r="H2078" s="332"/>
      <c r="I2078" s="332"/>
      <c r="J2078" s="332"/>
    </row>
    <row r="2079" spans="2:10" x14ac:dyDescent="0.25">
      <c r="B2079" s="329"/>
      <c r="C2079" s="330"/>
      <c r="D2079" s="331"/>
      <c r="E2079" s="332"/>
      <c r="F2079" s="332"/>
      <c r="G2079" s="332"/>
      <c r="H2079" s="332"/>
      <c r="I2079" s="332"/>
      <c r="J2079" s="332"/>
    </row>
    <row r="2080" spans="2:10" x14ac:dyDescent="0.25">
      <c r="B2080" s="329"/>
      <c r="C2080" s="330"/>
      <c r="D2080" s="331"/>
      <c r="E2080" s="332"/>
      <c r="F2080" s="332"/>
      <c r="G2080" s="332"/>
      <c r="H2080" s="332"/>
      <c r="I2080" s="332"/>
      <c r="J2080" s="332"/>
    </row>
    <row r="2081" spans="2:10" x14ac:dyDescent="0.25">
      <c r="B2081" s="329"/>
      <c r="C2081" s="330"/>
      <c r="D2081" s="331"/>
      <c r="E2081" s="332"/>
      <c r="F2081" s="332"/>
      <c r="G2081" s="332"/>
      <c r="H2081" s="332"/>
      <c r="I2081" s="332"/>
      <c r="J2081" s="332"/>
    </row>
    <row r="2082" spans="2:10" x14ac:dyDescent="0.25">
      <c r="B2082" s="329"/>
      <c r="C2082" s="330"/>
      <c r="D2082" s="331"/>
      <c r="E2082" s="332"/>
      <c r="F2082" s="332"/>
      <c r="G2082" s="332"/>
      <c r="H2082" s="332"/>
      <c r="I2082" s="332"/>
      <c r="J2082" s="332"/>
    </row>
    <row r="2083" spans="2:10" x14ac:dyDescent="0.25">
      <c r="B2083" s="329"/>
      <c r="C2083" s="330"/>
      <c r="D2083" s="331"/>
      <c r="E2083" s="332"/>
      <c r="F2083" s="332"/>
      <c r="G2083" s="332"/>
      <c r="H2083" s="332"/>
      <c r="I2083" s="332"/>
      <c r="J2083" s="332"/>
    </row>
    <row r="2084" spans="2:10" x14ac:dyDescent="0.25">
      <c r="B2084" s="329"/>
      <c r="C2084" s="330"/>
      <c r="D2084" s="331"/>
      <c r="E2084" s="332"/>
      <c r="F2084" s="332"/>
      <c r="G2084" s="332"/>
      <c r="H2084" s="332"/>
      <c r="I2084" s="332"/>
      <c r="J2084" s="332"/>
    </row>
    <row r="2085" spans="2:10" x14ac:dyDescent="0.25">
      <c r="B2085" s="329"/>
      <c r="C2085" s="330"/>
      <c r="D2085" s="331"/>
      <c r="E2085" s="332"/>
      <c r="F2085" s="332"/>
      <c r="G2085" s="332"/>
      <c r="H2085" s="332"/>
      <c r="I2085" s="332"/>
      <c r="J2085" s="332"/>
    </row>
    <row r="2086" spans="2:10" x14ac:dyDescent="0.25">
      <c r="B2086" s="329"/>
      <c r="C2086" s="330"/>
      <c r="D2086" s="331"/>
      <c r="E2086" s="332"/>
      <c r="F2086" s="332"/>
      <c r="G2086" s="332"/>
      <c r="H2086" s="332"/>
      <c r="I2086" s="332"/>
      <c r="J2086" s="332"/>
    </row>
    <row r="2087" spans="2:10" x14ac:dyDescent="0.25">
      <c r="B2087" s="329"/>
      <c r="C2087" s="330"/>
      <c r="D2087" s="331"/>
      <c r="E2087" s="332"/>
      <c r="F2087" s="332"/>
      <c r="G2087" s="332"/>
      <c r="H2087" s="332"/>
      <c r="I2087" s="332"/>
      <c r="J2087" s="332"/>
    </row>
    <row r="2088" spans="2:10" x14ac:dyDescent="0.25">
      <c r="B2088" s="329"/>
      <c r="C2088" s="330"/>
      <c r="D2088" s="331"/>
      <c r="E2088" s="332"/>
      <c r="F2088" s="332"/>
      <c r="G2088" s="332"/>
      <c r="H2088" s="332"/>
      <c r="I2088" s="332"/>
      <c r="J2088" s="332"/>
    </row>
    <row r="2089" spans="2:10" x14ac:dyDescent="0.25">
      <c r="B2089" s="329"/>
      <c r="C2089" s="330"/>
      <c r="D2089" s="331"/>
      <c r="E2089" s="332"/>
      <c r="F2089" s="332"/>
      <c r="G2089" s="332"/>
      <c r="H2089" s="332"/>
      <c r="I2089" s="332"/>
      <c r="J2089" s="332"/>
    </row>
    <row r="2090" spans="2:10" x14ac:dyDescent="0.25">
      <c r="B2090" s="329"/>
      <c r="C2090" s="330"/>
      <c r="D2090" s="331"/>
      <c r="E2090" s="332"/>
      <c r="F2090" s="332"/>
      <c r="G2090" s="332"/>
      <c r="H2090" s="332"/>
      <c r="I2090" s="332"/>
      <c r="J2090" s="332"/>
    </row>
    <row r="2091" spans="2:10" x14ac:dyDescent="0.25">
      <c r="B2091" s="329"/>
      <c r="C2091" s="330"/>
      <c r="D2091" s="331"/>
      <c r="E2091" s="332"/>
      <c r="F2091" s="332"/>
      <c r="G2091" s="332"/>
      <c r="H2091" s="332"/>
      <c r="I2091" s="332"/>
      <c r="J2091" s="332"/>
    </row>
    <row r="2092" spans="2:10" x14ac:dyDescent="0.25">
      <c r="B2092" s="329"/>
      <c r="C2092" s="330"/>
      <c r="D2092" s="331"/>
      <c r="E2092" s="332"/>
      <c r="F2092" s="332"/>
      <c r="G2092" s="332"/>
      <c r="H2092" s="332"/>
      <c r="I2092" s="332"/>
      <c r="J2092" s="332"/>
    </row>
    <row r="2093" spans="2:10" x14ac:dyDescent="0.25">
      <c r="B2093" s="329"/>
      <c r="C2093" s="330"/>
      <c r="D2093" s="331"/>
      <c r="E2093" s="332"/>
      <c r="F2093" s="332"/>
      <c r="G2093" s="332"/>
      <c r="H2093" s="332"/>
      <c r="I2093" s="332"/>
      <c r="J2093" s="332"/>
    </row>
    <row r="2094" spans="2:10" x14ac:dyDescent="0.25">
      <c r="B2094" s="329"/>
      <c r="C2094" s="330"/>
      <c r="D2094" s="331"/>
      <c r="E2094" s="332"/>
      <c r="F2094" s="332"/>
      <c r="G2094" s="332"/>
      <c r="H2094" s="332"/>
      <c r="I2094" s="332"/>
      <c r="J2094" s="332"/>
    </row>
    <row r="2095" spans="2:10" x14ac:dyDescent="0.25">
      <c r="B2095" s="329"/>
      <c r="C2095" s="330"/>
      <c r="D2095" s="331"/>
      <c r="E2095" s="332"/>
      <c r="F2095" s="332"/>
      <c r="G2095" s="332"/>
      <c r="H2095" s="332"/>
      <c r="I2095" s="332"/>
      <c r="J2095" s="332"/>
    </row>
    <row r="2096" spans="2:10" x14ac:dyDescent="0.25">
      <c r="B2096" s="329"/>
      <c r="C2096" s="330"/>
      <c r="D2096" s="331"/>
      <c r="E2096" s="332"/>
      <c r="F2096" s="332"/>
      <c r="G2096" s="332"/>
      <c r="H2096" s="332"/>
      <c r="I2096" s="332"/>
      <c r="J2096" s="332"/>
    </row>
    <row r="2097" spans="2:10" x14ac:dyDescent="0.25">
      <c r="B2097" s="329"/>
      <c r="C2097" s="330"/>
      <c r="D2097" s="331"/>
      <c r="E2097" s="332"/>
      <c r="F2097" s="332"/>
      <c r="G2097" s="332"/>
      <c r="H2097" s="332"/>
      <c r="I2097" s="332"/>
      <c r="J2097" s="332"/>
    </row>
    <row r="2098" spans="2:10" x14ac:dyDescent="0.25">
      <c r="B2098" s="329"/>
      <c r="C2098" s="330"/>
      <c r="D2098" s="331"/>
      <c r="E2098" s="332"/>
      <c r="F2098" s="332"/>
      <c r="G2098" s="332"/>
      <c r="H2098" s="332"/>
      <c r="I2098" s="332"/>
      <c r="J2098" s="332"/>
    </row>
    <row r="2099" spans="2:10" x14ac:dyDescent="0.25">
      <c r="B2099" s="329"/>
      <c r="C2099" s="330"/>
      <c r="D2099" s="331"/>
      <c r="E2099" s="332"/>
      <c r="F2099" s="332"/>
      <c r="G2099" s="332"/>
      <c r="H2099" s="332"/>
      <c r="I2099" s="332"/>
      <c r="J2099" s="332"/>
    </row>
    <row r="2100" spans="2:10" x14ac:dyDescent="0.25">
      <c r="B2100" s="329"/>
      <c r="C2100" s="330"/>
      <c r="D2100" s="331"/>
      <c r="E2100" s="332"/>
      <c r="F2100" s="332"/>
      <c r="G2100" s="332"/>
      <c r="H2100" s="332"/>
      <c r="I2100" s="332"/>
      <c r="J2100" s="332"/>
    </row>
    <row r="2101" spans="2:10" x14ac:dyDescent="0.25">
      <c r="B2101" s="329"/>
      <c r="C2101" s="330"/>
      <c r="D2101" s="331"/>
      <c r="E2101" s="332"/>
      <c r="F2101" s="332"/>
      <c r="G2101" s="332"/>
      <c r="H2101" s="332"/>
      <c r="I2101" s="332"/>
      <c r="J2101" s="332"/>
    </row>
    <row r="2102" spans="2:10" x14ac:dyDescent="0.25">
      <c r="B2102" s="329"/>
      <c r="C2102" s="330"/>
      <c r="D2102" s="331"/>
      <c r="E2102" s="332"/>
      <c r="F2102" s="332"/>
      <c r="G2102" s="332"/>
      <c r="H2102" s="332"/>
      <c r="I2102" s="332"/>
      <c r="J2102" s="332"/>
    </row>
    <row r="2103" spans="2:10" x14ac:dyDescent="0.25">
      <c r="B2103" s="329"/>
      <c r="C2103" s="330"/>
      <c r="D2103" s="331"/>
      <c r="E2103" s="332"/>
      <c r="F2103" s="332"/>
      <c r="G2103" s="332"/>
      <c r="H2103" s="332"/>
      <c r="I2103" s="332"/>
      <c r="J2103" s="332"/>
    </row>
    <row r="2104" spans="2:10" x14ac:dyDescent="0.25">
      <c r="B2104" s="329"/>
      <c r="C2104" s="330"/>
      <c r="D2104" s="331"/>
      <c r="E2104" s="332"/>
      <c r="F2104" s="332"/>
      <c r="G2104" s="332"/>
      <c r="H2104" s="332"/>
      <c r="I2104" s="332"/>
      <c r="J2104" s="332"/>
    </row>
    <row r="2105" spans="2:10" x14ac:dyDescent="0.25">
      <c r="B2105" s="329"/>
      <c r="C2105" s="330"/>
      <c r="D2105" s="331"/>
      <c r="E2105" s="332"/>
      <c r="F2105" s="332"/>
      <c r="G2105" s="332"/>
      <c r="H2105" s="332"/>
      <c r="I2105" s="332"/>
      <c r="J2105" s="332"/>
    </row>
    <row r="2106" spans="2:10" x14ac:dyDescent="0.25">
      <c r="B2106" s="329"/>
      <c r="C2106" s="330"/>
      <c r="D2106" s="331"/>
      <c r="E2106" s="332"/>
      <c r="F2106" s="332"/>
      <c r="G2106" s="332"/>
      <c r="H2106" s="332"/>
      <c r="I2106" s="332"/>
      <c r="J2106" s="332"/>
    </row>
    <row r="2107" spans="2:10" x14ac:dyDescent="0.25">
      <c r="B2107" s="329"/>
      <c r="C2107" s="330"/>
      <c r="D2107" s="331"/>
      <c r="E2107" s="332"/>
      <c r="F2107" s="332"/>
      <c r="G2107" s="332"/>
      <c r="H2107" s="332"/>
      <c r="I2107" s="332"/>
      <c r="J2107" s="332"/>
    </row>
    <row r="2108" spans="2:10" x14ac:dyDescent="0.25">
      <c r="B2108" s="329"/>
      <c r="C2108" s="330"/>
      <c r="D2108" s="331"/>
      <c r="E2108" s="332"/>
      <c r="F2108" s="332"/>
      <c r="G2108" s="332"/>
      <c r="H2108" s="332"/>
      <c r="I2108" s="332"/>
      <c r="J2108" s="332"/>
    </row>
    <row r="2109" spans="2:10" x14ac:dyDescent="0.25">
      <c r="B2109" s="329"/>
      <c r="C2109" s="330"/>
      <c r="D2109" s="331"/>
      <c r="E2109" s="332"/>
      <c r="F2109" s="332"/>
      <c r="G2109" s="332"/>
      <c r="H2109" s="332"/>
      <c r="I2109" s="332"/>
      <c r="J2109" s="332"/>
    </row>
    <row r="2110" spans="2:10" x14ac:dyDescent="0.25">
      <c r="B2110" s="329"/>
      <c r="C2110" s="330"/>
      <c r="D2110" s="331"/>
      <c r="E2110" s="332"/>
      <c r="F2110" s="332"/>
      <c r="G2110" s="332"/>
      <c r="H2110" s="332"/>
      <c r="I2110" s="332"/>
      <c r="J2110" s="332"/>
    </row>
    <row r="2111" spans="2:10" x14ac:dyDescent="0.25">
      <c r="B2111" s="329"/>
      <c r="C2111" s="330"/>
      <c r="D2111" s="331"/>
      <c r="E2111" s="332"/>
      <c r="F2111" s="332"/>
      <c r="G2111" s="332"/>
      <c r="H2111" s="332"/>
      <c r="I2111" s="332"/>
      <c r="J2111" s="332"/>
    </row>
    <row r="2112" spans="2:10" x14ac:dyDescent="0.25">
      <c r="B2112" s="329"/>
      <c r="C2112" s="330"/>
      <c r="D2112" s="331"/>
      <c r="E2112" s="332"/>
      <c r="F2112" s="332"/>
      <c r="G2112" s="332"/>
      <c r="H2112" s="332"/>
      <c r="I2112" s="332"/>
      <c r="J2112" s="332"/>
    </row>
    <row r="2113" spans="2:10" x14ac:dyDescent="0.25">
      <c r="B2113" s="329"/>
      <c r="C2113" s="330"/>
      <c r="D2113" s="331"/>
      <c r="E2113" s="332"/>
      <c r="F2113" s="332"/>
      <c r="G2113" s="332"/>
      <c r="H2113" s="332"/>
      <c r="I2113" s="332"/>
      <c r="J2113" s="332"/>
    </row>
    <row r="2114" spans="2:10" x14ac:dyDescent="0.25">
      <c r="B2114" s="329"/>
      <c r="C2114" s="330"/>
      <c r="D2114" s="331"/>
      <c r="E2114" s="332"/>
      <c r="F2114" s="332"/>
      <c r="G2114" s="332"/>
      <c r="H2114" s="332"/>
      <c r="I2114" s="332"/>
      <c r="J2114" s="332"/>
    </row>
    <row r="2115" spans="2:10" x14ac:dyDescent="0.25">
      <c r="B2115" s="329"/>
      <c r="C2115" s="330"/>
      <c r="D2115" s="331"/>
      <c r="E2115" s="332"/>
      <c r="F2115" s="332"/>
      <c r="G2115" s="332"/>
      <c r="H2115" s="332"/>
      <c r="I2115" s="332"/>
      <c r="J2115" s="332"/>
    </row>
    <row r="2116" spans="2:10" x14ac:dyDescent="0.25">
      <c r="B2116" s="329"/>
      <c r="C2116" s="330"/>
      <c r="D2116" s="331"/>
      <c r="E2116" s="332"/>
      <c r="F2116" s="332"/>
      <c r="G2116" s="332"/>
      <c r="H2116" s="332"/>
      <c r="I2116" s="332"/>
      <c r="J2116" s="332"/>
    </row>
    <row r="2117" spans="2:10" x14ac:dyDescent="0.25">
      <c r="B2117" s="329"/>
      <c r="C2117" s="330"/>
      <c r="D2117" s="331"/>
      <c r="E2117" s="332"/>
      <c r="F2117" s="332"/>
      <c r="G2117" s="332"/>
      <c r="H2117" s="332"/>
      <c r="I2117" s="332"/>
      <c r="J2117" s="332"/>
    </row>
    <row r="2118" spans="2:10" x14ac:dyDescent="0.25">
      <c r="B2118" s="329"/>
      <c r="C2118" s="330"/>
      <c r="D2118" s="331"/>
      <c r="E2118" s="332"/>
      <c r="F2118" s="332"/>
      <c r="G2118" s="332"/>
      <c r="H2118" s="332"/>
      <c r="I2118" s="332"/>
      <c r="J2118" s="332"/>
    </row>
    <row r="2119" spans="2:10" x14ac:dyDescent="0.25">
      <c r="B2119" s="329"/>
      <c r="C2119" s="330"/>
      <c r="D2119" s="331"/>
      <c r="E2119" s="332"/>
      <c r="F2119" s="332"/>
      <c r="G2119" s="332"/>
      <c r="H2119" s="332"/>
      <c r="I2119" s="332"/>
      <c r="J2119" s="332"/>
    </row>
    <row r="2120" spans="2:10" x14ac:dyDescent="0.25">
      <c r="B2120" s="329"/>
      <c r="C2120" s="330"/>
      <c r="D2120" s="331"/>
      <c r="E2120" s="332"/>
      <c r="F2120" s="332"/>
      <c r="G2120" s="332"/>
      <c r="H2120" s="332"/>
      <c r="I2120" s="332"/>
      <c r="J2120" s="332"/>
    </row>
    <row r="2121" spans="2:10" x14ac:dyDescent="0.25">
      <c r="B2121" s="329"/>
      <c r="C2121" s="330"/>
      <c r="D2121" s="331"/>
      <c r="E2121" s="332"/>
      <c r="F2121" s="332"/>
      <c r="G2121" s="332"/>
      <c r="H2121" s="332"/>
      <c r="I2121" s="332"/>
      <c r="J2121" s="332"/>
    </row>
    <row r="2122" spans="2:10" x14ac:dyDescent="0.25">
      <c r="B2122" s="329"/>
      <c r="C2122" s="330"/>
      <c r="D2122" s="331"/>
      <c r="E2122" s="332"/>
      <c r="F2122" s="332"/>
      <c r="G2122" s="332"/>
      <c r="H2122" s="332"/>
      <c r="I2122" s="332"/>
      <c r="J2122" s="332"/>
    </row>
    <row r="2123" spans="2:10" x14ac:dyDescent="0.25">
      <c r="B2123" s="329"/>
      <c r="C2123" s="330"/>
      <c r="D2123" s="331"/>
      <c r="E2123" s="332"/>
      <c r="F2123" s="332"/>
      <c r="G2123" s="332"/>
      <c r="H2123" s="332"/>
      <c r="I2123" s="332"/>
      <c r="J2123" s="332"/>
    </row>
    <row r="2124" spans="2:10" x14ac:dyDescent="0.25">
      <c r="B2124" s="329"/>
      <c r="C2124" s="330"/>
      <c r="D2124" s="331"/>
      <c r="E2124" s="332"/>
      <c r="F2124" s="332"/>
      <c r="G2124" s="332"/>
      <c r="H2124" s="332"/>
      <c r="I2124" s="332"/>
      <c r="J2124" s="332"/>
    </row>
    <row r="2125" spans="2:10" x14ac:dyDescent="0.25">
      <c r="B2125" s="329"/>
      <c r="C2125" s="330"/>
      <c r="D2125" s="331"/>
      <c r="E2125" s="332"/>
      <c r="F2125" s="332"/>
      <c r="G2125" s="332"/>
      <c r="H2125" s="332"/>
      <c r="I2125" s="332"/>
      <c r="J2125" s="332"/>
    </row>
    <row r="2126" spans="2:10" x14ac:dyDescent="0.25">
      <c r="B2126" s="329"/>
      <c r="C2126" s="330"/>
      <c r="D2126" s="331"/>
      <c r="E2126" s="332"/>
      <c r="F2126" s="332"/>
      <c r="G2126" s="332"/>
      <c r="H2126" s="332"/>
      <c r="I2126" s="332"/>
      <c r="J2126" s="332"/>
    </row>
    <row r="2127" spans="2:10" x14ac:dyDescent="0.25">
      <c r="B2127" s="329"/>
      <c r="C2127" s="330"/>
      <c r="D2127" s="331"/>
      <c r="E2127" s="332"/>
      <c r="F2127" s="332"/>
      <c r="G2127" s="332"/>
      <c r="H2127" s="332"/>
      <c r="I2127" s="332"/>
      <c r="J2127" s="332"/>
    </row>
    <row r="2128" spans="2:10" x14ac:dyDescent="0.25">
      <c r="B2128" s="329"/>
      <c r="C2128" s="330"/>
      <c r="D2128" s="331"/>
      <c r="E2128" s="332"/>
      <c r="F2128" s="332"/>
      <c r="G2128" s="332"/>
      <c r="H2128" s="332"/>
      <c r="I2128" s="332"/>
      <c r="J2128" s="332"/>
    </row>
    <row r="2129" spans="2:10" x14ac:dyDescent="0.25">
      <c r="B2129" s="329"/>
      <c r="C2129" s="330"/>
      <c r="D2129" s="331"/>
      <c r="E2129" s="332"/>
      <c r="F2129" s="332"/>
      <c r="G2129" s="332"/>
      <c r="H2129" s="332"/>
      <c r="I2129" s="332"/>
      <c r="J2129" s="332"/>
    </row>
    <row r="2130" spans="2:10" x14ac:dyDescent="0.25">
      <c r="B2130" s="329"/>
      <c r="C2130" s="330"/>
      <c r="D2130" s="331"/>
      <c r="E2130" s="332"/>
      <c r="F2130" s="332"/>
      <c r="G2130" s="332"/>
      <c r="H2130" s="332"/>
      <c r="I2130" s="332"/>
      <c r="J2130" s="332"/>
    </row>
    <row r="2131" spans="2:10" x14ac:dyDescent="0.25">
      <c r="B2131" s="329"/>
      <c r="C2131" s="330"/>
      <c r="D2131" s="331"/>
      <c r="E2131" s="332"/>
      <c r="F2131" s="332"/>
      <c r="G2131" s="332"/>
      <c r="H2131" s="332"/>
      <c r="I2131" s="332"/>
      <c r="J2131" s="332"/>
    </row>
    <row r="2132" spans="2:10" x14ac:dyDescent="0.25">
      <c r="B2132" s="329"/>
      <c r="C2132" s="330"/>
      <c r="D2132" s="331"/>
      <c r="E2132" s="332"/>
      <c r="F2132" s="332"/>
      <c r="G2132" s="332"/>
      <c r="H2132" s="332"/>
      <c r="I2132" s="332"/>
      <c r="J2132" s="332"/>
    </row>
    <row r="2133" spans="2:10" x14ac:dyDescent="0.25">
      <c r="B2133" s="329"/>
      <c r="C2133" s="330"/>
      <c r="D2133" s="331"/>
      <c r="E2133" s="332"/>
      <c r="F2133" s="332"/>
      <c r="G2133" s="332"/>
      <c r="H2133" s="332"/>
      <c r="I2133" s="332"/>
      <c r="J2133" s="332"/>
    </row>
    <row r="2134" spans="2:10" x14ac:dyDescent="0.25">
      <c r="B2134" s="329"/>
      <c r="C2134" s="330"/>
      <c r="D2134" s="331"/>
      <c r="E2134" s="332"/>
      <c r="F2134" s="332"/>
      <c r="G2134" s="332"/>
      <c r="H2134" s="332"/>
      <c r="I2134" s="332"/>
      <c r="J2134" s="332"/>
    </row>
    <row r="2135" spans="2:10" x14ac:dyDescent="0.25">
      <c r="B2135" s="329"/>
      <c r="C2135" s="330"/>
      <c r="D2135" s="331"/>
      <c r="E2135" s="332"/>
      <c r="F2135" s="332"/>
      <c r="G2135" s="332"/>
      <c r="H2135" s="332"/>
      <c r="I2135" s="332"/>
      <c r="J2135" s="332"/>
    </row>
    <row r="2136" spans="2:10" x14ac:dyDescent="0.25">
      <c r="B2136" s="329"/>
      <c r="C2136" s="330"/>
      <c r="D2136" s="331"/>
      <c r="E2136" s="332"/>
      <c r="F2136" s="332"/>
      <c r="G2136" s="332"/>
      <c r="H2136" s="332"/>
      <c r="I2136" s="332"/>
      <c r="J2136" s="332"/>
    </row>
    <row r="2137" spans="2:10" x14ac:dyDescent="0.25">
      <c r="B2137" s="329"/>
      <c r="C2137" s="330"/>
      <c r="D2137" s="331"/>
      <c r="E2137" s="332"/>
      <c r="F2137" s="332"/>
      <c r="G2137" s="332"/>
      <c r="H2137" s="332"/>
      <c r="I2137" s="332"/>
      <c r="J2137" s="332"/>
    </row>
    <row r="2138" spans="2:10" x14ac:dyDescent="0.25">
      <c r="B2138" s="329"/>
      <c r="C2138" s="330"/>
      <c r="D2138" s="331"/>
      <c r="E2138" s="332"/>
      <c r="F2138" s="332"/>
      <c r="G2138" s="332"/>
      <c r="H2138" s="332"/>
      <c r="I2138" s="332"/>
      <c r="J2138" s="332"/>
    </row>
    <row r="2139" spans="2:10" x14ac:dyDescent="0.25">
      <c r="B2139" s="329"/>
      <c r="C2139" s="330"/>
      <c r="D2139" s="331"/>
      <c r="E2139" s="332"/>
      <c r="F2139" s="332"/>
      <c r="G2139" s="332"/>
      <c r="H2139" s="332"/>
      <c r="I2139" s="332"/>
      <c r="J2139" s="332"/>
    </row>
    <row r="2140" spans="2:10" x14ac:dyDescent="0.25">
      <c r="B2140" s="329"/>
      <c r="C2140" s="330"/>
      <c r="D2140" s="331"/>
      <c r="E2140" s="332"/>
      <c r="F2140" s="332"/>
      <c r="G2140" s="332"/>
      <c r="H2140" s="332"/>
      <c r="I2140" s="332"/>
      <c r="J2140" s="332"/>
    </row>
    <row r="2141" spans="2:10" x14ac:dyDescent="0.25">
      <c r="B2141" s="329"/>
      <c r="C2141" s="330"/>
      <c r="D2141" s="331"/>
      <c r="E2141" s="332"/>
      <c r="F2141" s="332"/>
      <c r="G2141" s="332"/>
      <c r="H2141" s="332"/>
      <c r="I2141" s="332"/>
      <c r="J2141" s="332"/>
    </row>
    <row r="2142" spans="2:10" x14ac:dyDescent="0.25">
      <c r="B2142" s="329"/>
      <c r="C2142" s="330"/>
      <c r="D2142" s="331"/>
      <c r="E2142" s="332"/>
      <c r="F2142" s="332"/>
      <c r="G2142" s="332"/>
      <c r="H2142" s="332"/>
      <c r="I2142" s="332"/>
      <c r="J2142" s="332"/>
    </row>
    <row r="2143" spans="2:10" x14ac:dyDescent="0.25">
      <c r="B2143" s="329"/>
      <c r="C2143" s="330"/>
      <c r="D2143" s="331"/>
      <c r="E2143" s="332"/>
      <c r="F2143" s="332"/>
      <c r="G2143" s="332"/>
      <c r="H2143" s="332"/>
      <c r="I2143" s="332"/>
      <c r="J2143" s="332"/>
    </row>
    <row r="2144" spans="2:10" x14ac:dyDescent="0.25">
      <c r="B2144" s="329"/>
      <c r="C2144" s="330"/>
      <c r="D2144" s="331"/>
      <c r="E2144" s="332"/>
      <c r="F2144" s="332"/>
      <c r="G2144" s="332"/>
      <c r="H2144" s="332"/>
      <c r="I2144" s="332"/>
      <c r="J2144" s="332"/>
    </row>
    <row r="2145" spans="2:10" x14ac:dyDescent="0.25">
      <c r="B2145" s="329"/>
      <c r="C2145" s="330"/>
      <c r="D2145" s="331"/>
      <c r="E2145" s="332"/>
      <c r="F2145" s="332"/>
      <c r="G2145" s="332"/>
      <c r="H2145" s="332"/>
      <c r="I2145" s="332"/>
      <c r="J2145" s="332"/>
    </row>
    <row r="2146" spans="2:10" x14ac:dyDescent="0.25">
      <c r="B2146" s="329"/>
      <c r="C2146" s="330"/>
      <c r="D2146" s="331"/>
      <c r="E2146" s="332"/>
      <c r="F2146" s="332"/>
      <c r="G2146" s="332"/>
      <c r="H2146" s="332"/>
      <c r="I2146" s="332"/>
      <c r="J2146" s="332"/>
    </row>
    <row r="2147" spans="2:10" x14ac:dyDescent="0.25">
      <c r="B2147" s="329"/>
      <c r="C2147" s="330"/>
      <c r="D2147" s="331"/>
      <c r="E2147" s="332"/>
      <c r="F2147" s="332"/>
      <c r="G2147" s="332"/>
      <c r="H2147" s="332"/>
      <c r="I2147" s="332"/>
      <c r="J2147" s="332"/>
    </row>
    <row r="2148" spans="2:10" x14ac:dyDescent="0.25">
      <c r="B2148" s="329"/>
      <c r="C2148" s="330"/>
      <c r="D2148" s="331"/>
      <c r="E2148" s="332"/>
      <c r="F2148" s="332"/>
      <c r="G2148" s="332"/>
      <c r="H2148" s="332"/>
      <c r="I2148" s="332"/>
      <c r="J2148" s="332"/>
    </row>
    <row r="2149" spans="2:10" x14ac:dyDescent="0.25">
      <c r="B2149" s="329"/>
      <c r="C2149" s="330"/>
      <c r="D2149" s="331"/>
      <c r="E2149" s="332"/>
      <c r="F2149" s="332"/>
      <c r="G2149" s="332"/>
      <c r="H2149" s="332"/>
      <c r="I2149" s="332"/>
      <c r="J2149" s="332"/>
    </row>
    <row r="2150" spans="2:10" x14ac:dyDescent="0.25">
      <c r="B2150" s="329"/>
      <c r="C2150" s="330"/>
      <c r="D2150" s="331"/>
      <c r="E2150" s="332"/>
      <c r="F2150" s="332"/>
      <c r="G2150" s="332"/>
      <c r="H2150" s="332"/>
      <c r="I2150" s="332"/>
      <c r="J2150" s="332"/>
    </row>
    <row r="2151" spans="2:10" x14ac:dyDescent="0.25">
      <c r="B2151" s="329"/>
      <c r="C2151" s="330"/>
      <c r="D2151" s="331"/>
      <c r="E2151" s="332"/>
      <c r="F2151" s="332"/>
      <c r="G2151" s="332"/>
      <c r="H2151" s="332"/>
      <c r="I2151" s="332"/>
      <c r="J2151" s="332"/>
    </row>
    <row r="2152" spans="2:10" x14ac:dyDescent="0.25">
      <c r="B2152" s="329"/>
      <c r="C2152" s="330"/>
      <c r="D2152" s="331"/>
      <c r="E2152" s="332"/>
      <c r="F2152" s="332"/>
      <c r="G2152" s="332"/>
      <c r="H2152" s="332"/>
      <c r="I2152" s="332"/>
      <c r="J2152" s="332"/>
    </row>
    <row r="2153" spans="2:10" x14ac:dyDescent="0.25">
      <c r="B2153" s="329"/>
      <c r="C2153" s="330"/>
      <c r="D2153" s="331"/>
      <c r="E2153" s="332"/>
      <c r="F2153" s="332"/>
      <c r="G2153" s="332"/>
      <c r="H2153" s="332"/>
      <c r="I2153" s="332"/>
      <c r="J2153" s="332"/>
    </row>
    <row r="2154" spans="2:10" x14ac:dyDescent="0.25">
      <c r="B2154" s="329"/>
      <c r="C2154" s="330"/>
      <c r="D2154" s="331"/>
      <c r="E2154" s="332"/>
      <c r="F2154" s="332"/>
      <c r="G2154" s="332"/>
      <c r="H2154" s="332"/>
      <c r="I2154" s="332"/>
      <c r="J2154" s="332"/>
    </row>
    <row r="2155" spans="2:10" x14ac:dyDescent="0.25">
      <c r="B2155" s="329"/>
      <c r="C2155" s="330"/>
      <c r="D2155" s="331"/>
      <c r="E2155" s="332"/>
      <c r="F2155" s="332"/>
      <c r="G2155" s="332"/>
      <c r="H2155" s="332"/>
      <c r="I2155" s="332"/>
      <c r="J2155" s="332"/>
    </row>
    <row r="2156" spans="2:10" x14ac:dyDescent="0.25">
      <c r="B2156" s="329"/>
      <c r="C2156" s="330"/>
      <c r="D2156" s="331"/>
      <c r="E2156" s="332"/>
      <c r="F2156" s="332"/>
      <c r="G2156" s="332"/>
      <c r="H2156" s="332"/>
      <c r="I2156" s="332"/>
      <c r="J2156" s="332"/>
    </row>
    <row r="2157" spans="2:10" x14ac:dyDescent="0.25">
      <c r="B2157" s="329"/>
      <c r="C2157" s="330"/>
      <c r="D2157" s="331"/>
      <c r="E2157" s="332"/>
      <c r="F2157" s="332"/>
      <c r="G2157" s="332"/>
      <c r="H2157" s="332"/>
      <c r="I2157" s="332"/>
      <c r="J2157" s="332"/>
    </row>
    <row r="2158" spans="2:10" x14ac:dyDescent="0.25">
      <c r="B2158" s="329"/>
      <c r="C2158" s="330"/>
      <c r="D2158" s="331"/>
      <c r="E2158" s="332"/>
      <c r="F2158" s="332"/>
      <c r="G2158" s="332"/>
      <c r="H2158" s="332"/>
      <c r="I2158" s="332"/>
      <c r="J2158" s="332"/>
    </row>
    <row r="2159" spans="2:10" x14ac:dyDescent="0.25">
      <c r="B2159" s="329"/>
      <c r="C2159" s="330"/>
      <c r="D2159" s="331"/>
      <c r="E2159" s="332"/>
      <c r="F2159" s="332"/>
      <c r="G2159" s="332"/>
      <c r="H2159" s="332"/>
      <c r="I2159" s="332"/>
      <c r="J2159" s="332"/>
    </row>
    <row r="2160" spans="2:10" x14ac:dyDescent="0.25">
      <c r="B2160" s="329"/>
      <c r="C2160" s="330"/>
      <c r="D2160" s="331"/>
      <c r="E2160" s="332"/>
      <c r="F2160" s="332"/>
      <c r="G2160" s="332"/>
      <c r="H2160" s="332"/>
      <c r="I2160" s="332"/>
      <c r="J2160" s="332"/>
    </row>
    <row r="2161" spans="2:10" x14ac:dyDescent="0.25">
      <c r="B2161" s="329"/>
      <c r="C2161" s="330"/>
      <c r="D2161" s="331"/>
      <c r="E2161" s="332"/>
      <c r="F2161" s="332"/>
      <c r="G2161" s="332"/>
      <c r="H2161" s="332"/>
      <c r="I2161" s="332"/>
      <c r="J2161" s="332"/>
    </row>
    <row r="2162" spans="2:10" x14ac:dyDescent="0.25">
      <c r="B2162" s="329"/>
      <c r="C2162" s="330"/>
      <c r="D2162" s="331"/>
      <c r="E2162" s="332"/>
      <c r="F2162" s="332"/>
      <c r="G2162" s="332"/>
      <c r="H2162" s="332"/>
      <c r="I2162" s="332"/>
      <c r="J2162" s="332"/>
    </row>
    <row r="2163" spans="2:10" x14ac:dyDescent="0.25">
      <c r="B2163" s="329"/>
      <c r="C2163" s="330"/>
      <c r="D2163" s="331"/>
      <c r="E2163" s="332"/>
      <c r="F2163" s="332"/>
      <c r="G2163" s="332"/>
      <c r="H2163" s="332"/>
      <c r="I2163" s="332"/>
      <c r="J2163" s="332"/>
    </row>
    <row r="2164" spans="2:10" x14ac:dyDescent="0.25">
      <c r="B2164" s="329"/>
      <c r="C2164" s="330"/>
      <c r="D2164" s="331"/>
      <c r="E2164" s="332"/>
      <c r="F2164" s="332"/>
      <c r="G2164" s="332"/>
      <c r="H2164" s="332"/>
      <c r="I2164" s="332"/>
      <c r="J2164" s="332"/>
    </row>
    <row r="2165" spans="2:10" x14ac:dyDescent="0.25">
      <c r="B2165" s="329"/>
      <c r="C2165" s="330"/>
      <c r="D2165" s="331"/>
      <c r="E2165" s="332"/>
      <c r="F2165" s="332"/>
      <c r="G2165" s="332"/>
      <c r="H2165" s="332"/>
      <c r="I2165" s="332"/>
      <c r="J2165" s="332"/>
    </row>
    <row r="2166" spans="2:10" x14ac:dyDescent="0.25">
      <c r="B2166" s="329"/>
      <c r="C2166" s="330"/>
      <c r="D2166" s="331"/>
      <c r="E2166" s="332"/>
      <c r="F2166" s="332"/>
      <c r="G2166" s="332"/>
      <c r="H2166" s="332"/>
      <c r="I2166" s="332"/>
      <c r="J2166" s="332"/>
    </row>
    <row r="2167" spans="2:10" x14ac:dyDescent="0.25">
      <c r="B2167" s="329"/>
      <c r="C2167" s="330"/>
      <c r="D2167" s="331"/>
      <c r="E2167" s="332"/>
      <c r="F2167" s="332"/>
      <c r="G2167" s="332"/>
      <c r="H2167" s="332"/>
      <c r="I2167" s="332"/>
      <c r="J2167" s="332"/>
    </row>
    <row r="2168" spans="2:10" x14ac:dyDescent="0.25">
      <c r="B2168" s="329"/>
      <c r="C2168" s="330"/>
      <c r="D2168" s="331"/>
      <c r="E2168" s="332"/>
      <c r="F2168" s="332"/>
      <c r="G2168" s="332"/>
      <c r="H2168" s="332"/>
      <c r="I2168" s="332"/>
      <c r="J2168" s="332"/>
    </row>
    <row r="2169" spans="2:10" x14ac:dyDescent="0.25">
      <c r="B2169" s="329"/>
      <c r="C2169" s="330"/>
      <c r="D2169" s="331"/>
      <c r="E2169" s="332"/>
      <c r="F2169" s="332"/>
      <c r="G2169" s="332"/>
      <c r="H2169" s="332"/>
      <c r="I2169" s="332"/>
      <c r="J2169" s="332"/>
    </row>
    <row r="2170" spans="2:10" x14ac:dyDescent="0.25">
      <c r="B2170" s="329"/>
      <c r="C2170" s="330"/>
      <c r="D2170" s="331"/>
      <c r="E2170" s="332"/>
      <c r="F2170" s="332"/>
      <c r="G2170" s="332"/>
      <c r="H2170" s="332"/>
      <c r="I2170" s="332"/>
      <c r="J2170" s="332"/>
    </row>
    <row r="2171" spans="2:10" x14ac:dyDescent="0.25">
      <c r="B2171" s="329"/>
      <c r="C2171" s="330"/>
      <c r="D2171" s="331"/>
      <c r="E2171" s="332"/>
      <c r="F2171" s="332"/>
      <c r="G2171" s="332"/>
      <c r="H2171" s="332"/>
      <c r="I2171" s="332"/>
      <c r="J2171" s="332"/>
    </row>
    <row r="2172" spans="2:10" x14ac:dyDescent="0.25">
      <c r="B2172" s="329"/>
      <c r="C2172" s="330"/>
      <c r="D2172" s="331"/>
      <c r="E2172" s="332"/>
      <c r="F2172" s="332"/>
      <c r="G2172" s="332"/>
      <c r="H2172" s="332"/>
      <c r="I2172" s="332"/>
      <c r="J2172" s="332"/>
    </row>
    <row r="2173" spans="2:10" x14ac:dyDescent="0.25">
      <c r="B2173" s="329"/>
      <c r="C2173" s="330"/>
      <c r="D2173" s="331"/>
      <c r="E2173" s="332"/>
      <c r="F2173" s="332"/>
      <c r="G2173" s="332"/>
      <c r="H2173" s="332"/>
      <c r="I2173" s="332"/>
      <c r="J2173" s="332"/>
    </row>
    <row r="2174" spans="2:10" x14ac:dyDescent="0.25">
      <c r="B2174" s="329"/>
      <c r="C2174" s="330"/>
      <c r="D2174" s="331"/>
      <c r="E2174" s="332"/>
      <c r="F2174" s="332"/>
      <c r="G2174" s="332"/>
      <c r="H2174" s="332"/>
      <c r="I2174" s="332"/>
      <c r="J2174" s="332"/>
    </row>
    <row r="2175" spans="2:10" x14ac:dyDescent="0.25">
      <c r="B2175" s="329"/>
      <c r="C2175" s="330"/>
      <c r="D2175" s="331"/>
      <c r="E2175" s="332"/>
      <c r="F2175" s="332"/>
      <c r="G2175" s="332"/>
      <c r="H2175" s="332"/>
      <c r="I2175" s="332"/>
      <c r="J2175" s="332"/>
    </row>
    <row r="2176" spans="2:10" x14ac:dyDescent="0.25">
      <c r="B2176" s="329"/>
      <c r="C2176" s="330"/>
      <c r="D2176" s="331"/>
      <c r="E2176" s="332"/>
      <c r="F2176" s="332"/>
      <c r="G2176" s="332"/>
      <c r="H2176" s="332"/>
      <c r="I2176" s="332"/>
      <c r="J2176" s="332"/>
    </row>
    <row r="2177" spans="2:10" x14ac:dyDescent="0.25">
      <c r="B2177" s="329"/>
      <c r="C2177" s="330"/>
      <c r="D2177" s="331"/>
      <c r="E2177" s="332"/>
      <c r="F2177" s="332"/>
      <c r="G2177" s="332"/>
      <c r="H2177" s="332"/>
      <c r="I2177" s="332"/>
      <c r="J2177" s="332"/>
    </row>
    <row r="2178" spans="2:10" x14ac:dyDescent="0.25">
      <c r="B2178" s="329"/>
      <c r="C2178" s="330"/>
      <c r="D2178" s="331"/>
      <c r="E2178" s="332"/>
      <c r="F2178" s="332"/>
      <c r="G2178" s="332"/>
      <c r="H2178" s="332"/>
      <c r="I2178" s="332"/>
      <c r="J2178" s="332"/>
    </row>
    <row r="2179" spans="2:10" x14ac:dyDescent="0.25">
      <c r="B2179" s="329"/>
      <c r="C2179" s="330"/>
      <c r="D2179" s="331"/>
      <c r="E2179" s="332"/>
      <c r="F2179" s="332"/>
      <c r="G2179" s="332"/>
      <c r="H2179" s="332"/>
      <c r="I2179" s="332"/>
      <c r="J2179" s="332"/>
    </row>
    <row r="2180" spans="2:10" x14ac:dyDescent="0.25">
      <c r="B2180" s="329"/>
      <c r="C2180" s="330"/>
      <c r="D2180" s="331"/>
      <c r="E2180" s="332"/>
      <c r="F2180" s="332"/>
      <c r="G2180" s="332"/>
      <c r="H2180" s="332"/>
      <c r="I2180" s="332"/>
      <c r="J2180" s="332"/>
    </row>
    <row r="2181" spans="2:10" x14ac:dyDescent="0.25">
      <c r="B2181" s="329"/>
      <c r="C2181" s="330"/>
      <c r="D2181" s="331"/>
      <c r="E2181" s="332"/>
      <c r="F2181" s="332"/>
      <c r="G2181" s="332"/>
      <c r="H2181" s="332"/>
      <c r="I2181" s="332"/>
      <c r="J2181" s="332"/>
    </row>
    <row r="2182" spans="2:10" x14ac:dyDescent="0.25">
      <c r="B2182" s="329"/>
      <c r="C2182" s="330"/>
      <c r="D2182" s="331"/>
      <c r="E2182" s="332"/>
      <c r="F2182" s="332"/>
      <c r="G2182" s="332"/>
      <c r="H2182" s="332"/>
      <c r="I2182" s="332"/>
      <c r="J2182" s="332"/>
    </row>
    <row r="2183" spans="2:10" x14ac:dyDescent="0.25">
      <c r="B2183" s="329"/>
      <c r="C2183" s="330"/>
      <c r="D2183" s="331"/>
      <c r="E2183" s="332"/>
      <c r="F2183" s="332"/>
      <c r="G2183" s="332"/>
      <c r="H2183" s="332"/>
      <c r="I2183" s="332"/>
      <c r="J2183" s="332"/>
    </row>
    <row r="2184" spans="2:10" x14ac:dyDescent="0.25">
      <c r="B2184" s="329"/>
      <c r="C2184" s="330"/>
      <c r="D2184" s="331"/>
      <c r="E2184" s="332"/>
      <c r="F2184" s="332"/>
      <c r="G2184" s="332"/>
      <c r="H2184" s="332"/>
      <c r="I2184" s="332"/>
      <c r="J2184" s="332"/>
    </row>
    <row r="2185" spans="2:10" x14ac:dyDescent="0.25">
      <c r="B2185" s="329"/>
      <c r="C2185" s="330"/>
      <c r="D2185" s="331"/>
      <c r="E2185" s="332"/>
      <c r="F2185" s="332"/>
      <c r="G2185" s="332"/>
      <c r="H2185" s="332"/>
      <c r="I2185" s="332"/>
      <c r="J2185" s="332"/>
    </row>
    <row r="2186" spans="2:10" x14ac:dyDescent="0.25">
      <c r="B2186" s="329"/>
      <c r="C2186" s="330"/>
      <c r="D2186" s="331"/>
      <c r="E2186" s="332"/>
      <c r="F2186" s="332"/>
      <c r="G2186" s="332"/>
      <c r="H2186" s="332"/>
      <c r="I2186" s="332"/>
      <c r="J2186" s="332"/>
    </row>
    <row r="2187" spans="2:10" x14ac:dyDescent="0.25">
      <c r="B2187" s="329"/>
      <c r="C2187" s="330"/>
      <c r="D2187" s="331"/>
      <c r="E2187" s="332"/>
      <c r="F2187" s="332"/>
      <c r="G2187" s="332"/>
      <c r="H2187" s="332"/>
      <c r="I2187" s="332"/>
      <c r="J2187" s="332"/>
    </row>
    <row r="2188" spans="2:10" x14ac:dyDescent="0.25">
      <c r="B2188" s="329"/>
      <c r="C2188" s="330"/>
      <c r="D2188" s="331"/>
      <c r="E2188" s="332"/>
      <c r="F2188" s="332"/>
      <c r="G2188" s="332"/>
      <c r="H2188" s="332"/>
      <c r="I2188" s="332"/>
      <c r="J2188" s="332"/>
    </row>
    <row r="2189" spans="2:10" x14ac:dyDescent="0.25">
      <c r="B2189" s="329"/>
      <c r="C2189" s="330"/>
      <c r="D2189" s="331"/>
      <c r="E2189" s="332"/>
      <c r="F2189" s="332"/>
      <c r="G2189" s="332"/>
      <c r="H2189" s="332"/>
      <c r="I2189" s="332"/>
      <c r="J2189" s="332"/>
    </row>
    <row r="2190" spans="2:10" x14ac:dyDescent="0.25">
      <c r="B2190" s="329"/>
      <c r="C2190" s="330"/>
      <c r="D2190" s="331"/>
      <c r="E2190" s="332"/>
      <c r="F2190" s="332"/>
      <c r="G2190" s="332"/>
      <c r="H2190" s="332"/>
      <c r="I2190" s="332"/>
      <c r="J2190" s="332"/>
    </row>
    <row r="2191" spans="2:10" x14ac:dyDescent="0.25">
      <c r="B2191" s="329"/>
      <c r="C2191" s="330"/>
      <c r="D2191" s="331"/>
      <c r="E2191" s="332"/>
      <c r="F2191" s="332"/>
      <c r="G2191" s="332"/>
      <c r="H2191" s="332"/>
      <c r="I2191" s="332"/>
      <c r="J2191" s="332"/>
    </row>
    <row r="2192" spans="2:10" x14ac:dyDescent="0.25">
      <c r="B2192" s="329"/>
      <c r="C2192" s="330"/>
      <c r="D2192" s="331"/>
      <c r="E2192" s="332"/>
      <c r="F2192" s="332"/>
      <c r="G2192" s="332"/>
      <c r="H2192" s="332"/>
      <c r="I2192" s="332"/>
      <c r="J2192" s="332"/>
    </row>
    <row r="2193" spans="2:10" x14ac:dyDescent="0.25">
      <c r="B2193" s="329"/>
      <c r="C2193" s="330"/>
      <c r="D2193" s="331"/>
      <c r="E2193" s="332"/>
      <c r="F2193" s="332"/>
      <c r="G2193" s="332"/>
      <c r="H2193" s="332"/>
      <c r="I2193" s="332"/>
      <c r="J2193" s="332"/>
    </row>
    <row r="2194" spans="2:10" x14ac:dyDescent="0.25">
      <c r="B2194" s="329"/>
      <c r="C2194" s="330"/>
      <c r="D2194" s="331"/>
      <c r="E2194" s="332"/>
      <c r="F2194" s="332"/>
      <c r="G2194" s="332"/>
      <c r="H2194" s="332"/>
      <c r="I2194" s="332"/>
      <c r="J2194" s="332"/>
    </row>
    <row r="2195" spans="2:10" x14ac:dyDescent="0.25">
      <c r="B2195" s="329"/>
      <c r="C2195" s="330"/>
      <c r="D2195" s="331"/>
      <c r="E2195" s="332"/>
      <c r="F2195" s="332"/>
      <c r="G2195" s="332"/>
      <c r="H2195" s="332"/>
      <c r="I2195" s="332"/>
      <c r="J2195" s="332"/>
    </row>
    <row r="2196" spans="2:10" x14ac:dyDescent="0.25">
      <c r="B2196" s="329"/>
      <c r="C2196" s="330"/>
      <c r="D2196" s="331"/>
      <c r="E2196" s="332"/>
      <c r="F2196" s="332"/>
      <c r="G2196" s="332"/>
      <c r="H2196" s="332"/>
      <c r="I2196" s="332"/>
      <c r="J2196" s="332"/>
    </row>
    <row r="2197" spans="2:10" x14ac:dyDescent="0.25">
      <c r="B2197" s="329"/>
      <c r="C2197" s="330"/>
      <c r="D2197" s="331"/>
      <c r="E2197" s="332"/>
      <c r="F2197" s="332"/>
      <c r="G2197" s="332"/>
      <c r="H2197" s="332"/>
      <c r="I2197" s="332"/>
      <c r="J2197" s="332"/>
    </row>
    <row r="2198" spans="2:10" x14ac:dyDescent="0.25">
      <c r="B2198" s="329"/>
      <c r="C2198" s="330"/>
      <c r="D2198" s="331"/>
      <c r="E2198" s="332"/>
      <c r="F2198" s="332"/>
      <c r="G2198" s="332"/>
      <c r="H2198" s="332"/>
      <c r="I2198" s="332"/>
      <c r="J2198" s="332"/>
    </row>
    <row r="2199" spans="2:10" x14ac:dyDescent="0.25">
      <c r="B2199" s="329"/>
      <c r="C2199" s="330"/>
      <c r="D2199" s="331"/>
      <c r="E2199" s="332"/>
      <c r="F2199" s="332"/>
      <c r="G2199" s="332"/>
      <c r="H2199" s="332"/>
      <c r="I2199" s="332"/>
      <c r="J2199" s="332"/>
    </row>
    <row r="2200" spans="2:10" x14ac:dyDescent="0.25">
      <c r="B2200" s="329"/>
      <c r="C2200" s="330"/>
      <c r="D2200" s="331"/>
      <c r="E2200" s="332"/>
      <c r="F2200" s="332"/>
      <c r="G2200" s="332"/>
      <c r="H2200" s="332"/>
      <c r="I2200" s="332"/>
      <c r="J2200" s="332"/>
    </row>
    <row r="2201" spans="2:10" x14ac:dyDescent="0.25">
      <c r="B2201" s="329"/>
      <c r="C2201" s="330"/>
      <c r="D2201" s="331"/>
      <c r="E2201" s="332"/>
      <c r="F2201" s="332"/>
      <c r="G2201" s="332"/>
      <c r="H2201" s="332"/>
      <c r="I2201" s="332"/>
      <c r="J2201" s="332"/>
    </row>
    <row r="2202" spans="2:10" x14ac:dyDescent="0.25">
      <c r="B2202" s="329"/>
      <c r="C2202" s="330"/>
      <c r="D2202" s="331"/>
      <c r="E2202" s="332"/>
      <c r="F2202" s="332"/>
      <c r="G2202" s="332"/>
      <c r="H2202" s="332"/>
      <c r="I2202" s="332"/>
      <c r="J2202" s="332"/>
    </row>
    <row r="2203" spans="2:10" x14ac:dyDescent="0.25">
      <c r="B2203" s="329"/>
      <c r="C2203" s="330"/>
      <c r="D2203" s="331"/>
      <c r="E2203" s="332"/>
      <c r="F2203" s="332"/>
      <c r="G2203" s="332"/>
      <c r="H2203" s="332"/>
      <c r="I2203" s="332"/>
      <c r="J2203" s="332"/>
    </row>
    <row r="2204" spans="2:10" x14ac:dyDescent="0.25">
      <c r="B2204" s="329"/>
      <c r="C2204" s="330"/>
      <c r="D2204" s="331"/>
      <c r="E2204" s="332"/>
      <c r="F2204" s="332"/>
      <c r="G2204" s="332"/>
      <c r="H2204" s="332"/>
      <c r="I2204" s="332"/>
      <c r="J2204" s="332"/>
    </row>
    <row r="2205" spans="2:10" x14ac:dyDescent="0.25">
      <c r="B2205" s="329"/>
      <c r="C2205" s="330"/>
      <c r="D2205" s="331"/>
      <c r="E2205" s="332"/>
      <c r="F2205" s="332"/>
      <c r="G2205" s="332"/>
      <c r="H2205" s="332"/>
      <c r="I2205" s="332"/>
      <c r="J2205" s="332"/>
    </row>
    <row r="2206" spans="2:10" x14ac:dyDescent="0.25">
      <c r="B2206" s="329"/>
      <c r="C2206" s="330"/>
      <c r="D2206" s="331"/>
      <c r="E2206" s="332"/>
      <c r="F2206" s="332"/>
      <c r="G2206" s="332"/>
      <c r="H2206" s="332"/>
      <c r="I2206" s="332"/>
      <c r="J2206" s="332"/>
    </row>
    <row r="2207" spans="2:10" x14ac:dyDescent="0.25">
      <c r="B2207" s="329"/>
      <c r="C2207" s="330"/>
      <c r="D2207" s="331"/>
      <c r="E2207" s="332"/>
      <c r="F2207" s="332"/>
      <c r="G2207" s="332"/>
      <c r="H2207" s="332"/>
      <c r="I2207" s="332"/>
      <c r="J2207" s="332"/>
    </row>
    <row r="2208" spans="2:10" x14ac:dyDescent="0.25">
      <c r="B2208" s="329"/>
      <c r="C2208" s="330"/>
      <c r="D2208" s="331"/>
      <c r="E2208" s="332"/>
      <c r="F2208" s="332"/>
      <c r="G2208" s="332"/>
      <c r="H2208" s="332"/>
      <c r="I2208" s="332"/>
      <c r="J2208" s="332"/>
    </row>
    <row r="2209" spans="2:10" x14ac:dyDescent="0.25">
      <c r="B2209" s="329"/>
      <c r="C2209" s="330"/>
      <c r="D2209" s="331"/>
      <c r="E2209" s="332"/>
      <c r="F2209" s="332"/>
      <c r="G2209" s="332"/>
      <c r="H2209" s="332"/>
      <c r="I2209" s="332"/>
      <c r="J2209" s="332"/>
    </row>
    <row r="2210" spans="2:10" x14ac:dyDescent="0.25">
      <c r="B2210" s="329"/>
      <c r="C2210" s="330"/>
      <c r="D2210" s="331"/>
      <c r="E2210" s="332"/>
      <c r="F2210" s="332"/>
      <c r="G2210" s="332"/>
      <c r="H2210" s="332"/>
      <c r="I2210" s="332"/>
      <c r="J2210" s="332"/>
    </row>
    <row r="2211" spans="2:10" x14ac:dyDescent="0.25">
      <c r="B2211" s="329"/>
      <c r="C2211" s="330"/>
      <c r="D2211" s="331"/>
      <c r="E2211" s="332"/>
      <c r="F2211" s="332"/>
      <c r="G2211" s="332"/>
      <c r="H2211" s="332"/>
      <c r="I2211" s="332"/>
      <c r="J2211" s="332"/>
    </row>
    <row r="2212" spans="2:10" x14ac:dyDescent="0.25">
      <c r="B2212" s="329"/>
      <c r="C2212" s="330"/>
      <c r="D2212" s="331"/>
      <c r="E2212" s="332"/>
      <c r="F2212" s="332"/>
      <c r="G2212" s="332"/>
      <c r="H2212" s="332"/>
      <c r="I2212" s="332"/>
      <c r="J2212" s="332"/>
    </row>
    <row r="2213" spans="2:10" x14ac:dyDescent="0.25">
      <c r="B2213" s="329"/>
      <c r="C2213" s="330"/>
      <c r="D2213" s="331"/>
      <c r="E2213" s="332"/>
      <c r="F2213" s="332"/>
      <c r="G2213" s="332"/>
      <c r="H2213" s="332"/>
      <c r="I2213" s="332"/>
      <c r="J2213" s="332"/>
    </row>
    <row r="2214" spans="2:10" x14ac:dyDescent="0.25">
      <c r="B2214" s="329"/>
      <c r="C2214" s="330"/>
      <c r="D2214" s="331"/>
      <c r="E2214" s="332"/>
      <c r="F2214" s="332"/>
      <c r="G2214" s="332"/>
      <c r="H2214" s="332"/>
      <c r="I2214" s="332"/>
      <c r="J2214" s="332"/>
    </row>
    <row r="2215" spans="2:10" x14ac:dyDescent="0.25">
      <c r="B2215" s="329"/>
      <c r="C2215" s="330"/>
      <c r="D2215" s="331"/>
      <c r="E2215" s="332"/>
      <c r="F2215" s="332"/>
      <c r="G2215" s="332"/>
      <c r="H2215" s="332"/>
      <c r="I2215" s="332"/>
      <c r="J2215" s="332"/>
    </row>
    <row r="2216" spans="2:10" x14ac:dyDescent="0.25">
      <c r="B2216" s="329"/>
      <c r="C2216" s="330"/>
      <c r="D2216" s="331"/>
      <c r="E2216" s="332"/>
      <c r="F2216" s="332"/>
      <c r="G2216" s="332"/>
      <c r="H2216" s="332"/>
      <c r="I2216" s="332"/>
      <c r="J2216" s="332"/>
    </row>
    <row r="2217" spans="2:10" x14ac:dyDescent="0.25">
      <c r="B2217" s="329"/>
      <c r="C2217" s="330"/>
      <c r="D2217" s="331"/>
      <c r="E2217" s="332"/>
      <c r="F2217" s="332"/>
      <c r="G2217" s="332"/>
      <c r="H2217" s="332"/>
      <c r="I2217" s="332"/>
      <c r="J2217" s="332"/>
    </row>
    <row r="2218" spans="2:10" x14ac:dyDescent="0.25">
      <c r="B2218" s="329"/>
      <c r="C2218" s="330"/>
      <c r="D2218" s="331"/>
      <c r="E2218" s="332"/>
      <c r="F2218" s="332"/>
      <c r="G2218" s="332"/>
      <c r="H2218" s="332"/>
      <c r="I2218" s="332"/>
      <c r="J2218" s="332"/>
    </row>
    <row r="2219" spans="2:10" x14ac:dyDescent="0.25">
      <c r="B2219" s="329"/>
      <c r="C2219" s="330"/>
      <c r="D2219" s="331"/>
      <c r="E2219" s="332"/>
      <c r="F2219" s="332"/>
      <c r="G2219" s="332"/>
      <c r="H2219" s="332"/>
      <c r="I2219" s="332"/>
      <c r="J2219" s="332"/>
    </row>
    <row r="2220" spans="2:10" x14ac:dyDescent="0.25">
      <c r="B2220" s="329"/>
      <c r="C2220" s="330"/>
      <c r="D2220" s="331"/>
      <c r="E2220" s="332"/>
      <c r="F2220" s="332"/>
      <c r="G2220" s="332"/>
      <c r="H2220" s="332"/>
      <c r="I2220" s="332"/>
      <c r="J2220" s="332"/>
    </row>
    <row r="2221" spans="2:10" x14ac:dyDescent="0.25">
      <c r="B2221" s="329"/>
      <c r="C2221" s="330"/>
      <c r="D2221" s="331"/>
      <c r="E2221" s="332"/>
      <c r="F2221" s="332"/>
      <c r="G2221" s="332"/>
      <c r="H2221" s="332"/>
      <c r="I2221" s="332"/>
      <c r="J2221" s="332"/>
    </row>
    <row r="2222" spans="2:10" x14ac:dyDescent="0.25">
      <c r="B2222" s="329"/>
      <c r="C2222" s="330"/>
      <c r="D2222" s="331"/>
      <c r="E2222" s="332"/>
      <c r="F2222" s="332"/>
      <c r="G2222" s="332"/>
      <c r="H2222" s="332"/>
      <c r="I2222" s="332"/>
      <c r="J2222" s="332"/>
    </row>
    <row r="2223" spans="2:10" x14ac:dyDescent="0.25">
      <c r="B2223" s="329"/>
      <c r="C2223" s="330"/>
      <c r="D2223" s="331"/>
      <c r="E2223" s="332"/>
      <c r="F2223" s="332"/>
      <c r="G2223" s="332"/>
      <c r="H2223" s="332"/>
      <c r="I2223" s="332"/>
      <c r="J2223" s="332"/>
    </row>
    <row r="2224" spans="2:10" x14ac:dyDescent="0.25">
      <c r="B2224" s="329"/>
      <c r="C2224" s="330"/>
      <c r="D2224" s="331"/>
      <c r="E2224" s="332"/>
      <c r="F2224" s="332"/>
      <c r="G2224" s="332"/>
      <c r="H2224" s="332"/>
      <c r="I2224" s="332"/>
      <c r="J2224" s="332"/>
    </row>
    <row r="2225" spans="2:10" x14ac:dyDescent="0.25">
      <c r="B2225" s="329"/>
      <c r="C2225" s="330"/>
      <c r="D2225" s="331"/>
      <c r="E2225" s="332"/>
      <c r="F2225" s="332"/>
      <c r="G2225" s="332"/>
      <c r="H2225" s="332"/>
      <c r="I2225" s="332"/>
      <c r="J2225" s="332"/>
    </row>
    <row r="2226" spans="2:10" x14ac:dyDescent="0.25">
      <c r="B2226" s="329"/>
      <c r="C2226" s="330"/>
      <c r="D2226" s="331"/>
      <c r="E2226" s="332"/>
      <c r="F2226" s="332"/>
      <c r="G2226" s="332"/>
      <c r="H2226" s="332"/>
      <c r="I2226" s="332"/>
      <c r="J2226" s="332"/>
    </row>
    <row r="2227" spans="2:10" x14ac:dyDescent="0.25">
      <c r="B2227" s="329"/>
      <c r="C2227" s="330"/>
      <c r="D2227" s="331"/>
      <c r="E2227" s="332"/>
      <c r="F2227" s="332"/>
      <c r="G2227" s="332"/>
      <c r="H2227" s="332"/>
      <c r="I2227" s="332"/>
      <c r="J2227" s="332"/>
    </row>
    <row r="2228" spans="2:10" x14ac:dyDescent="0.25">
      <c r="B2228" s="329"/>
      <c r="C2228" s="330"/>
      <c r="D2228" s="331"/>
      <c r="E2228" s="332"/>
      <c r="F2228" s="332"/>
      <c r="G2228" s="332"/>
      <c r="H2228" s="332"/>
      <c r="I2228" s="332"/>
      <c r="J2228" s="332"/>
    </row>
    <row r="2229" spans="2:10" x14ac:dyDescent="0.25">
      <c r="B2229" s="329"/>
      <c r="C2229" s="330"/>
      <c r="D2229" s="331"/>
      <c r="E2229" s="332"/>
      <c r="F2229" s="332"/>
      <c r="G2229" s="332"/>
      <c r="H2229" s="332"/>
      <c r="I2229" s="332"/>
      <c r="J2229" s="332"/>
    </row>
    <row r="2230" spans="2:10" x14ac:dyDescent="0.25">
      <c r="B2230" s="329"/>
      <c r="C2230" s="330"/>
      <c r="D2230" s="331"/>
      <c r="E2230" s="332"/>
      <c r="F2230" s="332"/>
      <c r="G2230" s="332"/>
      <c r="H2230" s="332"/>
      <c r="I2230" s="332"/>
      <c r="J2230" s="332"/>
    </row>
    <row r="2231" spans="2:10" x14ac:dyDescent="0.25">
      <c r="B2231" s="329"/>
      <c r="C2231" s="330"/>
      <c r="D2231" s="331"/>
      <c r="E2231" s="332"/>
      <c r="F2231" s="332"/>
      <c r="G2231" s="332"/>
      <c r="H2231" s="332"/>
      <c r="I2231" s="332"/>
      <c r="J2231" s="332"/>
    </row>
    <row r="2232" spans="2:10" x14ac:dyDescent="0.25">
      <c r="B2232" s="329"/>
      <c r="C2232" s="330"/>
      <c r="D2232" s="331"/>
      <c r="E2232" s="332"/>
      <c r="F2232" s="332"/>
      <c r="G2232" s="332"/>
      <c r="H2232" s="332"/>
      <c r="I2232" s="332"/>
      <c r="J2232" s="332"/>
    </row>
    <row r="2233" spans="2:10" x14ac:dyDescent="0.25">
      <c r="B2233" s="329"/>
      <c r="C2233" s="330"/>
      <c r="D2233" s="331"/>
      <c r="E2233" s="332"/>
      <c r="F2233" s="332"/>
      <c r="G2233" s="332"/>
      <c r="H2233" s="332"/>
      <c r="I2233" s="332"/>
      <c r="J2233" s="332"/>
    </row>
    <row r="2234" spans="2:10" x14ac:dyDescent="0.25">
      <c r="B2234" s="329"/>
      <c r="C2234" s="330"/>
      <c r="D2234" s="331"/>
      <c r="E2234" s="332"/>
      <c r="F2234" s="332"/>
      <c r="G2234" s="332"/>
      <c r="H2234" s="332"/>
      <c r="I2234" s="332"/>
      <c r="J2234" s="332"/>
    </row>
    <row r="2235" spans="2:10" x14ac:dyDescent="0.25">
      <c r="B2235" s="329"/>
      <c r="C2235" s="330"/>
      <c r="D2235" s="331"/>
      <c r="E2235" s="332"/>
      <c r="F2235" s="332"/>
      <c r="G2235" s="332"/>
      <c r="H2235" s="332"/>
      <c r="I2235" s="332"/>
      <c r="J2235" s="332"/>
    </row>
    <row r="2236" spans="2:10" x14ac:dyDescent="0.25">
      <c r="B2236" s="329"/>
      <c r="C2236" s="330"/>
      <c r="D2236" s="331"/>
      <c r="E2236" s="332"/>
      <c r="F2236" s="332"/>
      <c r="G2236" s="332"/>
      <c r="H2236" s="332"/>
      <c r="I2236" s="332"/>
      <c r="J2236" s="332"/>
    </row>
    <row r="2237" spans="2:10" x14ac:dyDescent="0.25">
      <c r="B2237" s="329"/>
      <c r="C2237" s="330"/>
      <c r="D2237" s="331"/>
      <c r="E2237" s="332"/>
      <c r="F2237" s="332"/>
      <c r="G2237" s="332"/>
      <c r="H2237" s="332"/>
      <c r="I2237" s="332"/>
      <c r="J2237" s="332"/>
    </row>
    <row r="2238" spans="2:10" x14ac:dyDescent="0.25">
      <c r="B2238" s="329"/>
      <c r="C2238" s="330"/>
      <c r="D2238" s="331"/>
      <c r="E2238" s="332"/>
      <c r="F2238" s="332"/>
      <c r="G2238" s="332"/>
      <c r="H2238" s="332"/>
      <c r="I2238" s="332"/>
      <c r="J2238" s="332"/>
    </row>
    <row r="2239" spans="2:10" x14ac:dyDescent="0.25">
      <c r="B2239" s="329"/>
      <c r="C2239" s="330"/>
      <c r="D2239" s="331"/>
      <c r="E2239" s="332"/>
      <c r="F2239" s="332"/>
      <c r="G2239" s="332"/>
      <c r="H2239" s="332"/>
      <c r="I2239" s="332"/>
      <c r="J2239" s="332"/>
    </row>
    <row r="2240" spans="2:10" x14ac:dyDescent="0.25">
      <c r="B2240" s="329"/>
      <c r="C2240" s="330"/>
      <c r="D2240" s="331"/>
      <c r="E2240" s="332"/>
      <c r="F2240" s="332"/>
      <c r="G2240" s="332"/>
      <c r="H2240" s="332"/>
      <c r="I2240" s="332"/>
      <c r="J2240" s="332"/>
    </row>
    <row r="2241" spans="2:10" x14ac:dyDescent="0.25">
      <c r="B2241" s="329"/>
      <c r="C2241" s="330"/>
      <c r="D2241" s="331"/>
      <c r="E2241" s="332"/>
      <c r="F2241" s="332"/>
      <c r="G2241" s="332"/>
      <c r="H2241" s="332"/>
      <c r="I2241" s="332"/>
      <c r="J2241" s="332"/>
    </row>
    <row r="2242" spans="2:10" x14ac:dyDescent="0.25">
      <c r="B2242" s="329"/>
      <c r="C2242" s="330"/>
      <c r="D2242" s="331"/>
      <c r="E2242" s="332"/>
      <c r="F2242" s="332"/>
      <c r="G2242" s="332"/>
      <c r="H2242" s="332"/>
      <c r="I2242" s="332"/>
      <c r="J2242" s="332"/>
    </row>
    <row r="2243" spans="2:10" x14ac:dyDescent="0.25">
      <c r="B2243" s="329"/>
      <c r="C2243" s="330"/>
      <c r="D2243" s="331"/>
      <c r="E2243" s="332"/>
      <c r="F2243" s="332"/>
      <c r="G2243" s="332"/>
      <c r="H2243" s="332"/>
      <c r="I2243" s="332"/>
      <c r="J2243" s="332"/>
    </row>
    <row r="2244" spans="2:10" x14ac:dyDescent="0.25">
      <c r="B2244" s="329"/>
      <c r="C2244" s="330"/>
      <c r="D2244" s="331"/>
      <c r="E2244" s="332"/>
      <c r="F2244" s="332"/>
      <c r="G2244" s="332"/>
      <c r="H2244" s="332"/>
      <c r="I2244" s="332"/>
      <c r="J2244" s="332"/>
    </row>
    <row r="2245" spans="2:10" x14ac:dyDescent="0.25">
      <c r="B2245" s="329"/>
      <c r="C2245" s="330"/>
      <c r="D2245" s="331"/>
      <c r="E2245" s="332"/>
      <c r="F2245" s="332"/>
      <c r="G2245" s="332"/>
      <c r="H2245" s="332"/>
      <c r="I2245" s="332"/>
      <c r="J2245" s="332"/>
    </row>
    <row r="2246" spans="2:10" x14ac:dyDescent="0.25">
      <c r="B2246" s="329"/>
      <c r="C2246" s="330"/>
      <c r="D2246" s="331"/>
      <c r="E2246" s="332"/>
      <c r="F2246" s="332"/>
      <c r="G2246" s="332"/>
      <c r="H2246" s="332"/>
      <c r="I2246" s="332"/>
      <c r="J2246" s="332"/>
    </row>
    <row r="2247" spans="2:10" x14ac:dyDescent="0.25">
      <c r="B2247" s="329"/>
      <c r="C2247" s="330"/>
      <c r="D2247" s="331"/>
      <c r="E2247" s="332"/>
      <c r="F2247" s="332"/>
      <c r="G2247" s="332"/>
      <c r="H2247" s="332"/>
      <c r="I2247" s="332"/>
      <c r="J2247" s="332"/>
    </row>
    <row r="2248" spans="2:10" x14ac:dyDescent="0.25">
      <c r="B2248" s="329"/>
      <c r="C2248" s="330"/>
      <c r="D2248" s="331"/>
      <c r="E2248" s="332"/>
      <c r="F2248" s="332"/>
      <c r="G2248" s="332"/>
      <c r="H2248" s="332"/>
      <c r="I2248" s="332"/>
      <c r="J2248" s="332"/>
    </row>
    <row r="2249" spans="2:10" x14ac:dyDescent="0.25">
      <c r="B2249" s="329"/>
      <c r="C2249" s="330"/>
      <c r="D2249" s="331"/>
      <c r="E2249" s="332"/>
      <c r="F2249" s="332"/>
      <c r="G2249" s="332"/>
      <c r="H2249" s="332"/>
      <c r="I2249" s="332"/>
      <c r="J2249" s="332"/>
    </row>
    <row r="2250" spans="2:10" x14ac:dyDescent="0.25">
      <c r="B2250" s="329"/>
      <c r="C2250" s="330"/>
      <c r="D2250" s="331"/>
      <c r="E2250" s="332"/>
      <c r="F2250" s="332"/>
      <c r="G2250" s="332"/>
      <c r="H2250" s="332"/>
      <c r="I2250" s="332"/>
      <c r="J2250" s="332"/>
    </row>
    <row r="2251" spans="2:10" x14ac:dyDescent="0.25">
      <c r="B2251" s="329"/>
      <c r="C2251" s="330"/>
      <c r="D2251" s="331"/>
      <c r="E2251" s="332"/>
      <c r="F2251" s="332"/>
      <c r="G2251" s="332"/>
      <c r="H2251" s="332"/>
      <c r="I2251" s="332"/>
      <c r="J2251" s="332"/>
    </row>
    <row r="2252" spans="2:10" x14ac:dyDescent="0.25">
      <c r="B2252" s="329"/>
      <c r="C2252" s="330"/>
      <c r="D2252" s="331"/>
      <c r="E2252" s="332"/>
      <c r="F2252" s="332"/>
      <c r="G2252" s="332"/>
      <c r="H2252" s="332"/>
      <c r="I2252" s="332"/>
      <c r="J2252" s="332"/>
    </row>
    <row r="2253" spans="2:10" x14ac:dyDescent="0.25">
      <c r="B2253" s="329"/>
      <c r="C2253" s="330"/>
      <c r="D2253" s="331"/>
      <c r="E2253" s="332"/>
      <c r="F2253" s="332"/>
      <c r="G2253" s="332"/>
      <c r="H2253" s="332"/>
      <c r="I2253" s="332"/>
      <c r="J2253" s="332"/>
    </row>
    <row r="2254" spans="2:10" x14ac:dyDescent="0.25">
      <c r="B2254" s="329"/>
      <c r="C2254" s="330"/>
      <c r="D2254" s="331"/>
      <c r="E2254" s="332"/>
      <c r="F2254" s="332"/>
      <c r="G2254" s="332"/>
      <c r="H2254" s="332"/>
      <c r="I2254" s="332"/>
      <c r="J2254" s="332"/>
    </row>
    <row r="2255" spans="2:10" x14ac:dyDescent="0.25">
      <c r="B2255" s="329"/>
      <c r="C2255" s="330"/>
      <c r="D2255" s="331"/>
      <c r="E2255" s="332"/>
      <c r="F2255" s="332"/>
      <c r="G2255" s="332"/>
      <c r="H2255" s="332"/>
      <c r="I2255" s="332"/>
      <c r="J2255" s="332"/>
    </row>
    <row r="2256" spans="2:10" x14ac:dyDescent="0.25">
      <c r="B2256" s="329"/>
      <c r="C2256" s="330"/>
      <c r="D2256" s="331"/>
      <c r="E2256" s="332"/>
      <c r="F2256" s="332"/>
      <c r="G2256" s="332"/>
      <c r="H2256" s="332"/>
      <c r="I2256" s="332"/>
      <c r="J2256" s="332"/>
    </row>
    <row r="2257" spans="2:10" x14ac:dyDescent="0.25">
      <c r="B2257" s="329"/>
      <c r="C2257" s="330"/>
      <c r="D2257" s="331"/>
      <c r="E2257" s="332"/>
      <c r="F2257" s="332"/>
      <c r="G2257" s="332"/>
      <c r="H2257" s="332"/>
      <c r="I2257" s="332"/>
      <c r="J2257" s="332"/>
    </row>
    <row r="2258" spans="2:10" x14ac:dyDescent="0.25">
      <c r="B2258" s="329"/>
      <c r="C2258" s="330"/>
      <c r="D2258" s="331"/>
      <c r="E2258" s="332"/>
      <c r="F2258" s="332"/>
      <c r="G2258" s="332"/>
      <c r="H2258" s="332"/>
      <c r="I2258" s="332"/>
      <c r="J2258" s="332"/>
    </row>
    <row r="2259" spans="2:10" x14ac:dyDescent="0.25">
      <c r="B2259" s="329"/>
      <c r="C2259" s="330"/>
      <c r="D2259" s="331"/>
      <c r="E2259" s="332"/>
      <c r="F2259" s="332"/>
      <c r="G2259" s="332"/>
      <c r="H2259" s="332"/>
      <c r="I2259" s="332"/>
      <c r="J2259" s="332"/>
    </row>
    <row r="2260" spans="2:10" x14ac:dyDescent="0.25">
      <c r="B2260" s="329"/>
      <c r="C2260" s="330"/>
      <c r="D2260" s="331"/>
      <c r="E2260" s="332"/>
      <c r="F2260" s="332"/>
      <c r="G2260" s="332"/>
      <c r="H2260" s="332"/>
      <c r="I2260" s="332"/>
      <c r="J2260" s="332"/>
    </row>
    <row r="2261" spans="2:10" x14ac:dyDescent="0.25">
      <c r="B2261" s="329"/>
      <c r="C2261" s="330"/>
      <c r="D2261" s="331"/>
      <c r="E2261" s="332"/>
      <c r="F2261" s="332"/>
      <c r="G2261" s="332"/>
      <c r="H2261" s="332"/>
      <c r="I2261" s="332"/>
      <c r="J2261" s="332"/>
    </row>
    <row r="2262" spans="2:10" x14ac:dyDescent="0.25">
      <c r="B2262" s="329"/>
      <c r="C2262" s="330"/>
      <c r="D2262" s="331"/>
      <c r="E2262" s="332"/>
      <c r="F2262" s="332"/>
      <c r="G2262" s="332"/>
      <c r="H2262" s="332"/>
      <c r="I2262" s="332"/>
      <c r="J2262" s="332"/>
    </row>
    <row r="2263" spans="2:10" x14ac:dyDescent="0.25">
      <c r="B2263" s="329"/>
      <c r="C2263" s="330"/>
      <c r="D2263" s="331"/>
      <c r="E2263" s="332"/>
      <c r="F2263" s="332"/>
      <c r="G2263" s="332"/>
      <c r="H2263" s="332"/>
      <c r="I2263" s="332"/>
      <c r="J2263" s="332"/>
    </row>
    <row r="2264" spans="2:10" x14ac:dyDescent="0.25">
      <c r="B2264" s="329"/>
      <c r="C2264" s="330"/>
      <c r="D2264" s="331"/>
      <c r="E2264" s="332"/>
      <c r="F2264" s="332"/>
      <c r="G2264" s="332"/>
      <c r="H2264" s="332"/>
      <c r="I2264" s="332"/>
      <c r="J2264" s="332"/>
    </row>
    <row r="2265" spans="2:10" x14ac:dyDescent="0.25">
      <c r="B2265" s="329"/>
      <c r="C2265" s="330"/>
      <c r="D2265" s="331"/>
      <c r="E2265" s="332"/>
      <c r="F2265" s="332"/>
      <c r="G2265" s="332"/>
      <c r="H2265" s="332"/>
      <c r="I2265" s="332"/>
      <c r="J2265" s="332"/>
    </row>
    <row r="2266" spans="2:10" x14ac:dyDescent="0.25">
      <c r="B2266" s="329"/>
      <c r="C2266" s="330"/>
      <c r="D2266" s="331"/>
      <c r="E2266" s="332"/>
      <c r="F2266" s="332"/>
      <c r="G2266" s="332"/>
      <c r="H2266" s="332"/>
      <c r="I2266" s="332"/>
      <c r="J2266" s="332"/>
    </row>
    <row r="2267" spans="2:10" x14ac:dyDescent="0.25">
      <c r="B2267" s="329"/>
      <c r="C2267" s="330"/>
      <c r="D2267" s="331"/>
      <c r="E2267" s="332"/>
      <c r="F2267" s="332"/>
      <c r="G2267" s="332"/>
      <c r="H2267" s="332"/>
      <c r="I2267" s="332"/>
      <c r="J2267" s="332"/>
    </row>
    <row r="2268" spans="2:10" x14ac:dyDescent="0.25">
      <c r="B2268" s="329"/>
      <c r="C2268" s="330"/>
      <c r="D2268" s="331"/>
      <c r="E2268" s="332"/>
      <c r="F2268" s="332"/>
      <c r="G2268" s="332"/>
      <c r="H2268" s="332"/>
      <c r="I2268" s="332"/>
      <c r="J2268" s="332"/>
    </row>
    <row r="2269" spans="2:10" x14ac:dyDescent="0.25">
      <c r="B2269" s="329"/>
      <c r="C2269" s="330"/>
      <c r="D2269" s="331"/>
      <c r="E2269" s="332"/>
      <c r="F2269" s="332"/>
      <c r="G2269" s="332"/>
      <c r="H2269" s="332"/>
      <c r="I2269" s="332"/>
      <c r="J2269" s="332"/>
    </row>
    <row r="2270" spans="2:10" x14ac:dyDescent="0.25">
      <c r="B2270" s="329"/>
      <c r="C2270" s="330"/>
      <c r="D2270" s="331"/>
      <c r="E2270" s="332"/>
      <c r="F2270" s="332"/>
      <c r="G2270" s="332"/>
      <c r="H2270" s="332"/>
      <c r="I2270" s="332"/>
      <c r="J2270" s="332"/>
    </row>
    <row r="2271" spans="2:10" x14ac:dyDescent="0.25">
      <c r="B2271" s="329"/>
      <c r="C2271" s="330"/>
      <c r="D2271" s="331"/>
      <c r="E2271" s="332"/>
      <c r="F2271" s="332"/>
      <c r="G2271" s="332"/>
      <c r="H2271" s="332"/>
      <c r="I2271" s="332"/>
      <c r="J2271" s="332"/>
    </row>
    <row r="2272" spans="2:10" x14ac:dyDescent="0.25">
      <c r="B2272" s="329"/>
      <c r="C2272" s="330"/>
      <c r="D2272" s="331"/>
      <c r="E2272" s="332"/>
      <c r="F2272" s="332"/>
      <c r="G2272" s="332"/>
      <c r="H2272" s="332"/>
      <c r="I2272" s="332"/>
      <c r="J2272" s="332"/>
    </row>
    <row r="2273" spans="2:10" x14ac:dyDescent="0.25">
      <c r="B2273" s="329"/>
      <c r="C2273" s="330"/>
      <c r="D2273" s="331"/>
      <c r="E2273" s="332"/>
      <c r="F2273" s="332"/>
      <c r="G2273" s="332"/>
      <c r="H2273" s="332"/>
      <c r="I2273" s="332"/>
      <c r="J2273" s="332"/>
    </row>
    <row r="2274" spans="2:10" x14ac:dyDescent="0.25">
      <c r="B2274" s="329"/>
      <c r="C2274" s="330"/>
      <c r="D2274" s="331"/>
      <c r="E2274" s="332"/>
      <c r="F2274" s="332"/>
      <c r="G2274" s="332"/>
      <c r="H2274" s="332"/>
      <c r="I2274" s="332"/>
      <c r="J2274" s="332"/>
    </row>
    <row r="2275" spans="2:10" x14ac:dyDescent="0.25">
      <c r="B2275" s="329"/>
      <c r="C2275" s="330"/>
      <c r="D2275" s="331"/>
      <c r="E2275" s="332"/>
      <c r="F2275" s="332"/>
      <c r="G2275" s="332"/>
      <c r="H2275" s="332"/>
      <c r="I2275" s="332"/>
      <c r="J2275" s="332"/>
    </row>
    <row r="2276" spans="2:10" x14ac:dyDescent="0.25">
      <c r="B2276" s="329"/>
      <c r="C2276" s="330"/>
      <c r="D2276" s="331"/>
      <c r="E2276" s="332"/>
      <c r="F2276" s="332"/>
      <c r="G2276" s="332"/>
      <c r="H2276" s="332"/>
      <c r="I2276" s="332"/>
      <c r="J2276" s="332"/>
    </row>
    <row r="2277" spans="2:10" x14ac:dyDescent="0.25">
      <c r="B2277" s="329"/>
      <c r="C2277" s="330"/>
      <c r="D2277" s="331"/>
      <c r="E2277" s="332"/>
      <c r="F2277" s="332"/>
      <c r="G2277" s="332"/>
      <c r="H2277" s="332"/>
      <c r="I2277" s="332"/>
      <c r="J2277" s="332"/>
    </row>
    <row r="2278" spans="2:10" x14ac:dyDescent="0.25">
      <c r="B2278" s="329"/>
      <c r="C2278" s="330"/>
      <c r="D2278" s="331"/>
      <c r="E2278" s="332"/>
      <c r="F2278" s="332"/>
      <c r="G2278" s="332"/>
      <c r="H2278" s="332"/>
      <c r="I2278" s="332"/>
      <c r="J2278" s="332"/>
    </row>
    <row r="2279" spans="2:10" x14ac:dyDescent="0.25">
      <c r="B2279" s="329"/>
      <c r="C2279" s="330"/>
      <c r="D2279" s="331"/>
      <c r="E2279" s="332"/>
      <c r="F2279" s="332"/>
      <c r="G2279" s="332"/>
      <c r="H2279" s="332"/>
      <c r="I2279" s="332"/>
      <c r="J2279" s="332"/>
    </row>
    <row r="2280" spans="2:10" x14ac:dyDescent="0.25">
      <c r="B2280" s="329"/>
      <c r="C2280" s="330"/>
      <c r="D2280" s="331"/>
      <c r="E2280" s="332"/>
      <c r="F2280" s="332"/>
      <c r="G2280" s="332"/>
      <c r="H2280" s="332"/>
      <c r="I2280" s="332"/>
      <c r="J2280" s="332"/>
    </row>
    <row r="2281" spans="2:10" x14ac:dyDescent="0.25">
      <c r="B2281" s="329"/>
      <c r="C2281" s="330"/>
      <c r="D2281" s="331"/>
      <c r="E2281" s="332"/>
      <c r="F2281" s="332"/>
      <c r="G2281" s="332"/>
      <c r="H2281" s="332"/>
      <c r="I2281" s="332"/>
      <c r="J2281" s="332"/>
    </row>
    <row r="2282" spans="2:10" x14ac:dyDescent="0.25">
      <c r="B2282" s="329"/>
      <c r="C2282" s="330"/>
      <c r="D2282" s="331"/>
      <c r="E2282" s="332"/>
      <c r="F2282" s="332"/>
      <c r="G2282" s="332"/>
      <c r="H2282" s="332"/>
      <c r="I2282" s="332"/>
      <c r="J2282" s="332"/>
    </row>
    <row r="2283" spans="2:10" x14ac:dyDescent="0.25">
      <c r="B2283" s="329"/>
      <c r="C2283" s="330"/>
      <c r="D2283" s="331"/>
      <c r="E2283" s="332"/>
      <c r="F2283" s="332"/>
      <c r="G2283" s="332"/>
      <c r="H2283" s="332"/>
      <c r="I2283" s="332"/>
      <c r="J2283" s="332"/>
    </row>
    <row r="2284" spans="2:10" x14ac:dyDescent="0.25">
      <c r="B2284" s="329"/>
      <c r="C2284" s="330"/>
      <c r="D2284" s="331"/>
      <c r="E2284" s="332"/>
      <c r="F2284" s="332"/>
      <c r="G2284" s="332"/>
      <c r="H2284" s="332"/>
      <c r="I2284" s="332"/>
      <c r="J2284" s="332"/>
    </row>
    <row r="2285" spans="2:10" x14ac:dyDescent="0.25">
      <c r="B2285" s="329"/>
      <c r="C2285" s="330"/>
      <c r="D2285" s="331"/>
      <c r="E2285" s="332"/>
      <c r="F2285" s="332"/>
      <c r="G2285" s="332"/>
      <c r="H2285" s="332"/>
      <c r="I2285" s="332"/>
      <c r="J2285" s="332"/>
    </row>
    <row r="2286" spans="2:10" x14ac:dyDescent="0.25">
      <c r="B2286" s="329"/>
      <c r="C2286" s="330"/>
      <c r="D2286" s="331"/>
      <c r="E2286" s="332"/>
      <c r="F2286" s="332"/>
      <c r="G2286" s="332"/>
      <c r="H2286" s="332"/>
      <c r="I2286" s="332"/>
      <c r="J2286" s="332"/>
    </row>
    <row r="2287" spans="2:10" x14ac:dyDescent="0.25">
      <c r="B2287" s="329"/>
      <c r="C2287" s="330"/>
      <c r="D2287" s="331"/>
      <c r="E2287" s="332"/>
      <c r="F2287" s="332"/>
      <c r="G2287" s="332"/>
      <c r="H2287" s="332"/>
      <c r="I2287" s="332"/>
      <c r="J2287" s="332"/>
    </row>
    <row r="2288" spans="2:10" x14ac:dyDescent="0.25">
      <c r="B2288" s="329"/>
      <c r="C2288" s="330"/>
      <c r="D2288" s="331"/>
      <c r="E2288" s="332"/>
      <c r="F2288" s="332"/>
      <c r="G2288" s="332"/>
      <c r="H2288" s="332"/>
      <c r="I2288" s="332"/>
      <c r="J2288" s="332"/>
    </row>
    <row r="2289" spans="2:10" x14ac:dyDescent="0.25">
      <c r="B2289" s="329"/>
      <c r="C2289" s="330"/>
      <c r="D2289" s="331"/>
      <c r="E2289" s="332"/>
      <c r="F2289" s="332"/>
      <c r="G2289" s="332"/>
      <c r="H2289" s="332"/>
      <c r="I2289" s="332"/>
      <c r="J2289" s="332"/>
    </row>
    <row r="2290" spans="2:10" x14ac:dyDescent="0.25">
      <c r="B2290" s="329"/>
      <c r="C2290" s="330"/>
      <c r="D2290" s="331"/>
      <c r="E2290" s="332"/>
      <c r="F2290" s="332"/>
      <c r="G2290" s="332"/>
      <c r="H2290" s="332"/>
      <c r="I2290" s="332"/>
      <c r="J2290" s="332"/>
    </row>
    <row r="2291" spans="2:10" x14ac:dyDescent="0.25">
      <c r="B2291" s="329"/>
      <c r="C2291" s="330"/>
      <c r="D2291" s="331"/>
      <c r="E2291" s="332"/>
      <c r="F2291" s="332"/>
      <c r="G2291" s="332"/>
      <c r="H2291" s="332"/>
      <c r="I2291" s="332"/>
      <c r="J2291" s="332"/>
    </row>
    <row r="2292" spans="2:10" x14ac:dyDescent="0.25">
      <c r="B2292" s="329"/>
      <c r="C2292" s="330"/>
      <c r="D2292" s="331"/>
      <c r="E2292" s="332"/>
      <c r="F2292" s="332"/>
      <c r="G2292" s="332"/>
      <c r="H2292" s="332"/>
      <c r="I2292" s="332"/>
      <c r="J2292" s="332"/>
    </row>
    <row r="2293" spans="2:10" x14ac:dyDescent="0.25">
      <c r="B2293" s="329"/>
      <c r="C2293" s="330"/>
      <c r="D2293" s="331"/>
      <c r="E2293" s="332"/>
      <c r="F2293" s="332"/>
      <c r="G2293" s="332"/>
      <c r="H2293" s="332"/>
      <c r="I2293" s="332"/>
      <c r="J2293" s="332"/>
    </row>
    <row r="2294" spans="2:10" x14ac:dyDescent="0.25">
      <c r="B2294" s="329"/>
      <c r="C2294" s="330"/>
      <c r="D2294" s="331"/>
      <c r="E2294" s="332"/>
      <c r="F2294" s="332"/>
      <c r="G2294" s="332"/>
      <c r="H2294" s="332"/>
      <c r="I2294" s="332"/>
      <c r="J2294" s="332"/>
    </row>
    <row r="2295" spans="2:10" x14ac:dyDescent="0.25">
      <c r="B2295" s="329"/>
      <c r="C2295" s="330"/>
      <c r="D2295" s="331"/>
      <c r="E2295" s="332"/>
      <c r="F2295" s="332"/>
      <c r="G2295" s="332"/>
      <c r="H2295" s="332"/>
      <c r="I2295" s="332"/>
      <c r="J2295" s="332"/>
    </row>
    <row r="2296" spans="2:10" x14ac:dyDescent="0.25">
      <c r="B2296" s="329"/>
      <c r="C2296" s="330"/>
      <c r="D2296" s="331"/>
      <c r="E2296" s="332"/>
      <c r="F2296" s="332"/>
      <c r="G2296" s="332"/>
      <c r="H2296" s="332"/>
      <c r="I2296" s="332"/>
      <c r="J2296" s="332"/>
    </row>
    <row r="2297" spans="2:10" x14ac:dyDescent="0.25">
      <c r="B2297" s="329"/>
      <c r="C2297" s="330"/>
      <c r="D2297" s="331"/>
      <c r="E2297" s="332"/>
      <c r="F2297" s="332"/>
      <c r="G2297" s="332"/>
      <c r="H2297" s="332"/>
      <c r="I2297" s="332"/>
      <c r="J2297" s="332"/>
    </row>
    <row r="2298" spans="2:10" x14ac:dyDescent="0.25">
      <c r="B2298" s="329"/>
      <c r="C2298" s="330"/>
      <c r="D2298" s="331"/>
      <c r="E2298" s="332"/>
      <c r="F2298" s="332"/>
      <c r="G2298" s="332"/>
      <c r="H2298" s="332"/>
      <c r="I2298" s="332"/>
      <c r="J2298" s="332"/>
    </row>
    <row r="2299" spans="2:10" x14ac:dyDescent="0.25">
      <c r="B2299" s="329"/>
      <c r="C2299" s="330"/>
      <c r="D2299" s="331"/>
      <c r="E2299" s="332"/>
      <c r="F2299" s="332"/>
      <c r="G2299" s="332"/>
      <c r="H2299" s="332"/>
      <c r="I2299" s="332"/>
      <c r="J2299" s="332"/>
    </row>
    <row r="2300" spans="2:10" x14ac:dyDescent="0.25">
      <c r="B2300" s="329"/>
      <c r="C2300" s="330"/>
      <c r="D2300" s="331"/>
      <c r="E2300" s="332"/>
      <c r="F2300" s="332"/>
      <c r="G2300" s="332"/>
      <c r="H2300" s="332"/>
      <c r="I2300" s="332"/>
      <c r="J2300" s="332"/>
    </row>
    <row r="2301" spans="2:10" x14ac:dyDescent="0.25">
      <c r="B2301" s="329"/>
      <c r="C2301" s="330"/>
      <c r="D2301" s="331"/>
      <c r="E2301" s="332"/>
      <c r="F2301" s="332"/>
      <c r="G2301" s="332"/>
      <c r="H2301" s="332"/>
      <c r="I2301" s="332"/>
      <c r="J2301" s="332"/>
    </row>
    <row r="2302" spans="2:10" x14ac:dyDescent="0.25">
      <c r="B2302" s="329"/>
      <c r="C2302" s="330"/>
      <c r="D2302" s="331"/>
      <c r="E2302" s="332"/>
      <c r="F2302" s="332"/>
      <c r="G2302" s="332"/>
      <c r="H2302" s="332"/>
      <c r="I2302" s="332"/>
      <c r="J2302" s="332"/>
    </row>
    <row r="2303" spans="2:10" x14ac:dyDescent="0.25">
      <c r="B2303" s="329"/>
      <c r="C2303" s="330"/>
      <c r="D2303" s="331"/>
      <c r="E2303" s="332"/>
      <c r="F2303" s="332"/>
      <c r="G2303" s="332"/>
      <c r="H2303" s="332"/>
      <c r="I2303" s="332"/>
      <c r="J2303" s="332"/>
    </row>
    <row r="2304" spans="2:10" x14ac:dyDescent="0.25">
      <c r="B2304" s="329"/>
      <c r="C2304" s="330"/>
      <c r="D2304" s="331"/>
      <c r="E2304" s="332"/>
      <c r="F2304" s="332"/>
      <c r="G2304" s="332"/>
      <c r="H2304" s="332"/>
      <c r="I2304" s="332"/>
      <c r="J2304" s="332"/>
    </row>
    <row r="2305" spans="2:10" x14ac:dyDescent="0.25">
      <c r="B2305" s="329"/>
      <c r="C2305" s="330"/>
      <c r="D2305" s="331"/>
      <c r="E2305" s="332"/>
      <c r="F2305" s="332"/>
      <c r="G2305" s="332"/>
      <c r="H2305" s="332"/>
      <c r="I2305" s="332"/>
      <c r="J2305" s="332"/>
    </row>
    <row r="2306" spans="2:10" x14ac:dyDescent="0.25">
      <c r="B2306" s="329"/>
      <c r="C2306" s="330"/>
      <c r="D2306" s="331"/>
      <c r="E2306" s="332"/>
      <c r="F2306" s="332"/>
      <c r="G2306" s="332"/>
      <c r="H2306" s="332"/>
      <c r="I2306" s="332"/>
      <c r="J2306" s="332"/>
    </row>
    <row r="2307" spans="2:10" x14ac:dyDescent="0.25">
      <c r="B2307" s="329"/>
      <c r="C2307" s="330"/>
      <c r="D2307" s="331"/>
      <c r="E2307" s="332"/>
      <c r="F2307" s="332"/>
      <c r="G2307" s="332"/>
      <c r="H2307" s="332"/>
      <c r="I2307" s="332"/>
      <c r="J2307" s="332"/>
    </row>
    <row r="2308" spans="2:10" x14ac:dyDescent="0.25">
      <c r="B2308" s="329"/>
      <c r="C2308" s="330"/>
      <c r="D2308" s="331"/>
      <c r="E2308" s="332"/>
      <c r="F2308" s="332"/>
      <c r="G2308" s="332"/>
      <c r="H2308" s="332"/>
      <c r="I2308" s="332"/>
      <c r="J2308" s="332"/>
    </row>
    <row r="2309" spans="2:10" x14ac:dyDescent="0.25">
      <c r="B2309" s="329"/>
      <c r="C2309" s="330"/>
      <c r="D2309" s="331"/>
      <c r="E2309" s="332"/>
      <c r="F2309" s="332"/>
      <c r="G2309" s="332"/>
      <c r="H2309" s="332"/>
      <c r="I2309" s="332"/>
      <c r="J2309" s="332"/>
    </row>
    <row r="2310" spans="2:10" x14ac:dyDescent="0.25">
      <c r="B2310" s="329"/>
      <c r="C2310" s="330"/>
      <c r="D2310" s="331"/>
      <c r="E2310" s="332"/>
      <c r="F2310" s="332"/>
      <c r="G2310" s="332"/>
      <c r="H2310" s="332"/>
      <c r="I2310" s="332"/>
      <c r="J2310" s="332"/>
    </row>
    <row r="2311" spans="2:10" x14ac:dyDescent="0.25">
      <c r="B2311" s="329"/>
      <c r="C2311" s="330"/>
      <c r="D2311" s="331"/>
      <c r="E2311" s="332"/>
      <c r="F2311" s="332"/>
      <c r="G2311" s="332"/>
      <c r="H2311" s="332"/>
      <c r="I2311" s="332"/>
      <c r="J2311" s="332"/>
    </row>
    <row r="2312" spans="2:10" x14ac:dyDescent="0.25">
      <c r="B2312" s="329"/>
      <c r="C2312" s="330"/>
      <c r="D2312" s="331"/>
      <c r="E2312" s="332"/>
      <c r="F2312" s="332"/>
      <c r="G2312" s="332"/>
      <c r="H2312" s="332"/>
      <c r="I2312" s="332"/>
      <c r="J2312" s="332"/>
    </row>
    <row r="2313" spans="2:10" x14ac:dyDescent="0.25">
      <c r="B2313" s="329"/>
      <c r="C2313" s="330"/>
      <c r="D2313" s="331"/>
      <c r="E2313" s="332"/>
      <c r="F2313" s="332"/>
      <c r="G2313" s="332"/>
      <c r="H2313" s="332"/>
      <c r="I2313" s="332"/>
      <c r="J2313" s="332"/>
    </row>
    <row r="2314" spans="2:10" x14ac:dyDescent="0.25">
      <c r="B2314" s="329"/>
      <c r="C2314" s="330"/>
      <c r="D2314" s="331"/>
      <c r="E2314" s="332"/>
      <c r="F2314" s="332"/>
      <c r="G2314" s="332"/>
      <c r="H2314" s="332"/>
      <c r="I2314" s="332"/>
      <c r="J2314" s="332"/>
    </row>
    <row r="2315" spans="2:10" x14ac:dyDescent="0.25">
      <c r="B2315" s="329"/>
      <c r="C2315" s="330"/>
      <c r="D2315" s="331"/>
      <c r="E2315" s="332"/>
      <c r="F2315" s="332"/>
      <c r="G2315" s="332"/>
      <c r="H2315" s="332"/>
      <c r="I2315" s="332"/>
      <c r="J2315" s="332"/>
    </row>
    <row r="2316" spans="2:10" x14ac:dyDescent="0.25">
      <c r="B2316" s="329"/>
      <c r="C2316" s="330"/>
      <c r="D2316" s="331"/>
      <c r="E2316" s="332"/>
      <c r="F2316" s="332"/>
      <c r="G2316" s="332"/>
      <c r="H2316" s="332"/>
      <c r="I2316" s="332"/>
      <c r="J2316" s="332"/>
    </row>
    <row r="2317" spans="2:10" x14ac:dyDescent="0.25">
      <c r="B2317" s="329"/>
      <c r="C2317" s="330"/>
      <c r="D2317" s="331"/>
      <c r="E2317" s="332"/>
      <c r="F2317" s="332"/>
      <c r="G2317" s="332"/>
      <c r="H2317" s="332"/>
      <c r="I2317" s="332"/>
      <c r="J2317" s="332"/>
    </row>
    <row r="2318" spans="2:10" x14ac:dyDescent="0.25">
      <c r="B2318" s="329"/>
      <c r="C2318" s="330"/>
      <c r="D2318" s="331"/>
      <c r="E2318" s="332"/>
      <c r="F2318" s="332"/>
      <c r="G2318" s="332"/>
      <c r="H2318" s="332"/>
      <c r="I2318" s="332"/>
      <c r="J2318" s="332"/>
    </row>
    <row r="2319" spans="2:10" x14ac:dyDescent="0.25">
      <c r="B2319" s="329"/>
      <c r="C2319" s="330"/>
      <c r="D2319" s="331"/>
      <c r="E2319" s="332"/>
      <c r="F2319" s="332"/>
      <c r="G2319" s="332"/>
      <c r="H2319" s="332"/>
      <c r="I2319" s="332"/>
      <c r="J2319" s="332"/>
    </row>
    <row r="2320" spans="2:10" x14ac:dyDescent="0.25">
      <c r="B2320" s="329"/>
      <c r="C2320" s="330"/>
      <c r="D2320" s="331"/>
      <c r="E2320" s="332"/>
      <c r="F2320" s="332"/>
      <c r="G2320" s="332"/>
      <c r="H2320" s="332"/>
      <c r="I2320" s="332"/>
      <c r="J2320" s="332"/>
    </row>
    <row r="2321" spans="2:10" x14ac:dyDescent="0.25">
      <c r="B2321" s="329"/>
      <c r="C2321" s="330"/>
      <c r="D2321" s="331"/>
      <c r="E2321" s="332"/>
      <c r="F2321" s="332"/>
      <c r="G2321" s="332"/>
      <c r="H2321" s="332"/>
      <c r="I2321" s="332"/>
      <c r="J2321" s="332"/>
    </row>
    <row r="2322" spans="2:10" x14ac:dyDescent="0.25">
      <c r="B2322" s="329"/>
      <c r="C2322" s="330"/>
      <c r="D2322" s="331"/>
      <c r="E2322" s="332"/>
      <c r="F2322" s="332"/>
      <c r="G2322" s="332"/>
      <c r="H2322" s="332"/>
      <c r="I2322" s="332"/>
      <c r="J2322" s="332"/>
    </row>
    <row r="2323" spans="2:10" x14ac:dyDescent="0.25">
      <c r="B2323" s="329"/>
      <c r="C2323" s="330"/>
      <c r="D2323" s="331"/>
      <c r="E2323" s="332"/>
      <c r="F2323" s="332"/>
      <c r="G2323" s="332"/>
      <c r="H2323" s="332"/>
      <c r="I2323" s="332"/>
      <c r="J2323" s="332"/>
    </row>
    <row r="2324" spans="2:10" x14ac:dyDescent="0.25">
      <c r="B2324" s="329"/>
      <c r="C2324" s="330"/>
      <c r="D2324" s="331"/>
      <c r="E2324" s="332"/>
      <c r="F2324" s="332"/>
      <c r="G2324" s="332"/>
      <c r="H2324" s="332"/>
      <c r="I2324" s="332"/>
      <c r="J2324" s="332"/>
    </row>
    <row r="2325" spans="2:10" x14ac:dyDescent="0.25">
      <c r="B2325" s="329"/>
      <c r="C2325" s="330"/>
      <c r="D2325" s="331"/>
      <c r="E2325" s="332"/>
      <c r="F2325" s="332"/>
      <c r="G2325" s="332"/>
      <c r="H2325" s="332"/>
      <c r="I2325" s="332"/>
      <c r="J2325" s="332"/>
    </row>
    <row r="2326" spans="2:10" x14ac:dyDescent="0.25">
      <c r="B2326" s="329"/>
      <c r="C2326" s="330"/>
      <c r="D2326" s="331"/>
      <c r="E2326" s="332"/>
      <c r="F2326" s="332"/>
      <c r="G2326" s="332"/>
      <c r="H2326" s="332"/>
      <c r="I2326" s="332"/>
      <c r="J2326" s="332"/>
    </row>
    <row r="2327" spans="2:10" x14ac:dyDescent="0.25">
      <c r="B2327" s="329"/>
      <c r="C2327" s="330"/>
      <c r="D2327" s="331"/>
      <c r="E2327" s="332"/>
      <c r="F2327" s="332"/>
      <c r="G2327" s="332"/>
      <c r="H2327" s="332"/>
      <c r="I2327" s="332"/>
      <c r="J2327" s="332"/>
    </row>
    <row r="2328" spans="2:10" x14ac:dyDescent="0.25">
      <c r="B2328" s="329"/>
      <c r="C2328" s="330"/>
      <c r="D2328" s="331"/>
      <c r="E2328" s="332"/>
      <c r="F2328" s="332"/>
      <c r="G2328" s="332"/>
      <c r="H2328" s="332"/>
      <c r="I2328" s="332"/>
      <c r="J2328" s="332"/>
    </row>
    <row r="2329" spans="2:10" x14ac:dyDescent="0.25">
      <c r="B2329" s="329"/>
      <c r="C2329" s="330"/>
      <c r="D2329" s="331"/>
      <c r="E2329" s="332"/>
      <c r="F2329" s="332"/>
      <c r="G2329" s="332"/>
      <c r="H2329" s="332"/>
      <c r="I2329" s="332"/>
      <c r="J2329" s="332"/>
    </row>
    <row r="2330" spans="2:10" x14ac:dyDescent="0.25">
      <c r="B2330" s="329"/>
      <c r="C2330" s="330"/>
      <c r="D2330" s="331"/>
      <c r="E2330" s="332"/>
      <c r="F2330" s="332"/>
      <c r="G2330" s="332"/>
      <c r="H2330" s="332"/>
      <c r="I2330" s="332"/>
      <c r="J2330" s="332"/>
    </row>
    <row r="2331" spans="2:10" x14ac:dyDescent="0.25">
      <c r="B2331" s="329"/>
      <c r="C2331" s="330"/>
      <c r="D2331" s="331"/>
      <c r="E2331" s="332"/>
      <c r="F2331" s="332"/>
      <c r="G2331" s="332"/>
      <c r="H2331" s="332"/>
      <c r="I2331" s="332"/>
      <c r="J2331" s="332"/>
    </row>
    <row r="2332" spans="2:10" x14ac:dyDescent="0.25">
      <c r="B2332" s="329"/>
      <c r="C2332" s="330"/>
      <c r="D2332" s="331"/>
      <c r="E2332" s="332"/>
      <c r="F2332" s="332"/>
      <c r="G2332" s="332"/>
      <c r="H2332" s="332"/>
      <c r="I2332" s="332"/>
      <c r="J2332" s="332"/>
    </row>
    <row r="2333" spans="2:10" x14ac:dyDescent="0.25">
      <c r="B2333" s="329"/>
      <c r="C2333" s="330"/>
      <c r="D2333" s="331"/>
      <c r="E2333" s="332"/>
      <c r="F2333" s="332"/>
      <c r="G2333" s="332"/>
      <c r="H2333" s="332"/>
      <c r="I2333" s="332"/>
      <c r="J2333" s="332"/>
    </row>
    <row r="2334" spans="2:10" x14ac:dyDescent="0.25">
      <c r="B2334" s="329"/>
      <c r="C2334" s="330"/>
      <c r="D2334" s="331"/>
      <c r="E2334" s="332"/>
      <c r="F2334" s="332"/>
      <c r="G2334" s="332"/>
      <c r="H2334" s="332"/>
      <c r="I2334" s="332"/>
      <c r="J2334" s="332"/>
    </row>
    <row r="2335" spans="2:10" x14ac:dyDescent="0.25">
      <c r="B2335" s="329"/>
      <c r="C2335" s="330"/>
      <c r="D2335" s="331"/>
      <c r="E2335" s="332"/>
      <c r="F2335" s="332"/>
      <c r="G2335" s="332"/>
      <c r="H2335" s="332"/>
      <c r="I2335" s="332"/>
      <c r="J2335" s="332"/>
    </row>
    <row r="2336" spans="2:10" x14ac:dyDescent="0.25">
      <c r="B2336" s="329"/>
      <c r="C2336" s="330"/>
      <c r="D2336" s="331"/>
      <c r="E2336" s="332"/>
      <c r="F2336" s="332"/>
      <c r="G2336" s="332"/>
      <c r="H2336" s="332"/>
      <c r="I2336" s="332"/>
      <c r="J2336" s="332"/>
    </row>
    <row r="2337" spans="2:10" x14ac:dyDescent="0.25">
      <c r="B2337" s="329"/>
      <c r="C2337" s="330"/>
      <c r="D2337" s="331"/>
      <c r="E2337" s="332"/>
      <c r="F2337" s="332"/>
      <c r="G2337" s="332"/>
      <c r="H2337" s="332"/>
      <c r="I2337" s="332"/>
      <c r="J2337" s="332"/>
    </row>
    <row r="2338" spans="2:10" x14ac:dyDescent="0.25">
      <c r="B2338" s="329"/>
      <c r="C2338" s="330"/>
      <c r="D2338" s="331"/>
      <c r="E2338" s="332"/>
      <c r="F2338" s="332"/>
      <c r="G2338" s="332"/>
      <c r="H2338" s="332"/>
      <c r="I2338" s="332"/>
      <c r="J2338" s="332"/>
    </row>
    <row r="2339" spans="2:10" x14ac:dyDescent="0.25">
      <c r="B2339" s="329"/>
      <c r="C2339" s="330"/>
      <c r="D2339" s="331"/>
      <c r="E2339" s="332"/>
      <c r="F2339" s="332"/>
      <c r="G2339" s="332"/>
      <c r="H2339" s="332"/>
      <c r="I2339" s="332"/>
      <c r="J2339" s="332"/>
    </row>
    <row r="2340" spans="2:10" x14ac:dyDescent="0.25">
      <c r="B2340" s="329"/>
      <c r="C2340" s="330"/>
      <c r="D2340" s="331"/>
      <c r="E2340" s="332"/>
      <c r="F2340" s="332"/>
      <c r="G2340" s="332"/>
      <c r="H2340" s="332"/>
      <c r="I2340" s="332"/>
      <c r="J2340" s="332"/>
    </row>
    <row r="2341" spans="2:10" x14ac:dyDescent="0.25">
      <c r="B2341" s="329"/>
      <c r="C2341" s="330"/>
      <c r="D2341" s="331"/>
      <c r="E2341" s="332"/>
      <c r="F2341" s="332"/>
      <c r="G2341" s="332"/>
      <c r="H2341" s="332"/>
      <c r="I2341" s="332"/>
      <c r="J2341" s="332"/>
    </row>
    <row r="2342" spans="2:10" x14ac:dyDescent="0.25">
      <c r="B2342" s="329"/>
      <c r="C2342" s="330"/>
      <c r="D2342" s="331"/>
      <c r="E2342" s="332"/>
      <c r="F2342" s="332"/>
      <c r="G2342" s="332"/>
      <c r="H2342" s="332"/>
      <c r="I2342" s="332"/>
      <c r="J2342" s="332"/>
    </row>
    <row r="2343" spans="2:10" x14ac:dyDescent="0.25">
      <c r="B2343" s="329"/>
      <c r="C2343" s="330"/>
      <c r="D2343" s="331"/>
      <c r="E2343" s="332"/>
      <c r="F2343" s="332"/>
      <c r="G2343" s="332"/>
      <c r="H2343" s="332"/>
      <c r="I2343" s="332"/>
      <c r="J2343" s="332"/>
    </row>
    <row r="2344" spans="2:10" x14ac:dyDescent="0.25">
      <c r="B2344" s="329"/>
      <c r="C2344" s="330"/>
      <c r="D2344" s="331"/>
      <c r="E2344" s="332"/>
      <c r="F2344" s="332"/>
      <c r="G2344" s="332"/>
      <c r="H2344" s="332"/>
      <c r="I2344" s="332"/>
      <c r="J2344" s="332"/>
    </row>
    <row r="2345" spans="2:10" x14ac:dyDescent="0.25">
      <c r="B2345" s="329"/>
      <c r="C2345" s="330"/>
      <c r="D2345" s="331"/>
      <c r="E2345" s="332"/>
      <c r="F2345" s="332"/>
      <c r="G2345" s="332"/>
      <c r="H2345" s="332"/>
      <c r="I2345" s="332"/>
      <c r="J2345" s="332"/>
    </row>
    <row r="2346" spans="2:10" x14ac:dyDescent="0.25">
      <c r="B2346" s="329"/>
      <c r="C2346" s="330"/>
      <c r="D2346" s="331"/>
      <c r="E2346" s="332"/>
      <c r="F2346" s="332"/>
      <c r="G2346" s="332"/>
      <c r="H2346" s="332"/>
      <c r="I2346" s="332"/>
      <c r="J2346" s="332"/>
    </row>
    <row r="2347" spans="2:10" x14ac:dyDescent="0.25">
      <c r="B2347" s="329"/>
      <c r="C2347" s="330"/>
      <c r="D2347" s="331"/>
      <c r="E2347" s="332"/>
      <c r="F2347" s="332"/>
      <c r="G2347" s="332"/>
      <c r="H2347" s="332"/>
      <c r="I2347" s="332"/>
      <c r="J2347" s="332"/>
    </row>
    <row r="2348" spans="2:10" x14ac:dyDescent="0.25">
      <c r="B2348" s="329"/>
      <c r="C2348" s="330"/>
      <c r="D2348" s="331"/>
      <c r="E2348" s="332"/>
      <c r="F2348" s="332"/>
      <c r="G2348" s="332"/>
      <c r="H2348" s="332"/>
      <c r="I2348" s="332"/>
      <c r="J2348" s="332"/>
    </row>
    <row r="2349" spans="2:10" x14ac:dyDescent="0.25">
      <c r="B2349" s="329"/>
      <c r="C2349" s="330"/>
      <c r="D2349" s="331"/>
      <c r="E2349" s="332"/>
      <c r="F2349" s="332"/>
      <c r="G2349" s="332"/>
      <c r="H2349" s="332"/>
      <c r="I2349" s="332"/>
      <c r="J2349" s="332"/>
    </row>
    <row r="2350" spans="2:10" x14ac:dyDescent="0.25">
      <c r="B2350" s="329"/>
      <c r="C2350" s="330"/>
      <c r="D2350" s="331"/>
      <c r="E2350" s="332"/>
      <c r="F2350" s="332"/>
      <c r="G2350" s="332"/>
      <c r="H2350" s="332"/>
      <c r="I2350" s="332"/>
      <c r="J2350" s="332"/>
    </row>
    <row r="2351" spans="2:10" x14ac:dyDescent="0.25">
      <c r="B2351" s="329"/>
      <c r="C2351" s="330"/>
      <c r="D2351" s="331"/>
      <c r="E2351" s="332"/>
      <c r="F2351" s="332"/>
      <c r="G2351" s="332"/>
      <c r="H2351" s="332"/>
      <c r="I2351" s="332"/>
      <c r="J2351" s="332"/>
    </row>
    <row r="2352" spans="2:10" x14ac:dyDescent="0.25">
      <c r="B2352" s="329"/>
      <c r="C2352" s="330"/>
      <c r="D2352" s="331"/>
      <c r="E2352" s="332"/>
      <c r="F2352" s="332"/>
      <c r="G2352" s="332"/>
      <c r="H2352" s="332"/>
      <c r="I2352" s="332"/>
      <c r="J2352" s="332"/>
    </row>
    <row r="2353" spans="2:10" x14ac:dyDescent="0.25">
      <c r="B2353" s="329"/>
      <c r="C2353" s="330"/>
      <c r="D2353" s="331"/>
      <c r="E2353" s="332"/>
      <c r="F2353" s="332"/>
      <c r="G2353" s="332"/>
      <c r="H2353" s="332"/>
      <c r="I2353" s="332"/>
      <c r="J2353" s="332"/>
    </row>
    <row r="2354" spans="2:10" x14ac:dyDescent="0.25">
      <c r="B2354" s="329"/>
      <c r="C2354" s="330"/>
      <c r="D2354" s="331"/>
      <c r="E2354" s="332"/>
      <c r="F2354" s="332"/>
      <c r="G2354" s="332"/>
      <c r="H2354" s="332"/>
      <c r="I2354" s="332"/>
      <c r="J2354" s="332"/>
    </row>
    <row r="2355" spans="2:10" x14ac:dyDescent="0.25">
      <c r="B2355" s="329"/>
      <c r="C2355" s="330"/>
      <c r="D2355" s="331"/>
      <c r="E2355" s="332"/>
      <c r="F2355" s="332"/>
      <c r="G2355" s="332"/>
      <c r="H2355" s="332"/>
      <c r="I2355" s="332"/>
      <c r="J2355" s="332"/>
    </row>
    <row r="2356" spans="2:10" x14ac:dyDescent="0.25">
      <c r="B2356" s="329"/>
      <c r="C2356" s="330"/>
      <c r="D2356" s="331"/>
      <c r="E2356" s="332"/>
      <c r="F2356" s="332"/>
      <c r="G2356" s="332"/>
      <c r="H2356" s="332"/>
      <c r="I2356" s="332"/>
      <c r="J2356" s="332"/>
    </row>
    <row r="2357" spans="2:10" x14ac:dyDescent="0.25">
      <c r="B2357" s="329"/>
      <c r="C2357" s="330"/>
      <c r="D2357" s="331"/>
      <c r="E2357" s="332"/>
      <c r="F2357" s="332"/>
      <c r="G2357" s="332"/>
      <c r="H2357" s="332"/>
      <c r="I2357" s="332"/>
      <c r="J2357" s="332"/>
    </row>
    <row r="2358" spans="2:10" x14ac:dyDescent="0.25">
      <c r="B2358" s="329"/>
      <c r="C2358" s="330"/>
      <c r="D2358" s="331"/>
      <c r="E2358" s="332"/>
      <c r="F2358" s="332"/>
      <c r="G2358" s="332"/>
      <c r="H2358" s="332"/>
      <c r="I2358" s="332"/>
      <c r="J2358" s="332"/>
    </row>
    <row r="2359" spans="2:10" x14ac:dyDescent="0.25">
      <c r="B2359" s="329"/>
      <c r="C2359" s="330"/>
      <c r="D2359" s="331"/>
      <c r="E2359" s="332"/>
      <c r="F2359" s="332"/>
      <c r="G2359" s="332"/>
      <c r="H2359" s="332"/>
      <c r="I2359" s="332"/>
      <c r="J2359" s="332"/>
    </row>
    <row r="2360" spans="2:10" x14ac:dyDescent="0.25">
      <c r="B2360" s="329"/>
      <c r="C2360" s="330"/>
      <c r="D2360" s="331"/>
      <c r="E2360" s="332"/>
      <c r="F2360" s="332"/>
      <c r="G2360" s="332"/>
      <c r="H2360" s="332"/>
      <c r="I2360" s="332"/>
      <c r="J2360" s="332"/>
    </row>
    <row r="2361" spans="2:10" x14ac:dyDescent="0.25">
      <c r="B2361" s="329"/>
      <c r="C2361" s="330"/>
      <c r="D2361" s="331"/>
      <c r="E2361" s="332"/>
      <c r="F2361" s="332"/>
      <c r="G2361" s="332"/>
      <c r="H2361" s="332"/>
      <c r="I2361" s="332"/>
      <c r="J2361" s="332"/>
    </row>
    <row r="2362" spans="2:10" x14ac:dyDescent="0.25">
      <c r="B2362" s="329"/>
      <c r="C2362" s="330"/>
      <c r="D2362" s="331"/>
      <c r="E2362" s="332"/>
      <c r="F2362" s="332"/>
      <c r="G2362" s="332"/>
      <c r="H2362" s="332"/>
      <c r="I2362" s="332"/>
      <c r="J2362" s="332"/>
    </row>
    <row r="2363" spans="2:10" x14ac:dyDescent="0.25">
      <c r="B2363" s="329"/>
      <c r="C2363" s="330"/>
      <c r="D2363" s="331"/>
      <c r="E2363" s="332"/>
      <c r="F2363" s="332"/>
      <c r="G2363" s="332"/>
      <c r="H2363" s="332"/>
      <c r="I2363" s="332"/>
      <c r="J2363" s="332"/>
    </row>
    <row r="2364" spans="2:10" x14ac:dyDescent="0.25">
      <c r="B2364" s="329"/>
      <c r="C2364" s="330"/>
      <c r="D2364" s="331"/>
      <c r="E2364" s="332"/>
      <c r="F2364" s="332"/>
      <c r="G2364" s="332"/>
      <c r="H2364" s="332"/>
      <c r="I2364" s="332"/>
      <c r="J2364" s="332"/>
    </row>
    <row r="2365" spans="2:10" x14ac:dyDescent="0.25">
      <c r="B2365" s="329"/>
      <c r="C2365" s="330"/>
      <c r="D2365" s="331"/>
      <c r="E2365" s="332"/>
      <c r="F2365" s="332"/>
      <c r="G2365" s="332"/>
      <c r="H2365" s="332"/>
      <c r="I2365" s="332"/>
      <c r="J2365" s="332"/>
    </row>
    <row r="2366" spans="2:10" x14ac:dyDescent="0.25">
      <c r="B2366" s="329"/>
      <c r="C2366" s="330"/>
      <c r="D2366" s="331"/>
      <c r="E2366" s="332"/>
      <c r="F2366" s="332"/>
      <c r="G2366" s="332"/>
      <c r="H2366" s="332"/>
      <c r="I2366" s="332"/>
      <c r="J2366" s="332"/>
    </row>
    <row r="2367" spans="2:10" x14ac:dyDescent="0.25">
      <c r="B2367" s="329"/>
      <c r="C2367" s="330"/>
      <c r="D2367" s="331"/>
      <c r="E2367" s="332"/>
      <c r="F2367" s="332"/>
      <c r="G2367" s="332"/>
      <c r="H2367" s="332"/>
      <c r="I2367" s="332"/>
      <c r="J2367" s="332"/>
    </row>
    <row r="2368" spans="2:10" x14ac:dyDescent="0.25">
      <c r="B2368" s="329"/>
      <c r="C2368" s="330"/>
      <c r="D2368" s="331"/>
      <c r="E2368" s="332"/>
      <c r="F2368" s="332"/>
      <c r="G2368" s="332"/>
      <c r="H2368" s="332"/>
      <c r="I2368" s="332"/>
      <c r="J2368" s="332"/>
    </row>
    <row r="2369" spans="2:10" x14ac:dyDescent="0.25">
      <c r="B2369" s="329"/>
      <c r="C2369" s="330"/>
      <c r="D2369" s="331"/>
      <c r="E2369" s="332"/>
      <c r="F2369" s="332"/>
      <c r="G2369" s="332"/>
      <c r="H2369" s="332"/>
      <c r="I2369" s="332"/>
      <c r="J2369" s="332"/>
    </row>
    <row r="2370" spans="2:10" x14ac:dyDescent="0.25">
      <c r="B2370" s="329"/>
      <c r="C2370" s="330"/>
      <c r="D2370" s="331"/>
      <c r="E2370" s="332"/>
      <c r="F2370" s="332"/>
      <c r="G2370" s="332"/>
      <c r="H2370" s="332"/>
      <c r="I2370" s="332"/>
      <c r="J2370" s="332"/>
    </row>
    <row r="2371" spans="2:10" x14ac:dyDescent="0.25">
      <c r="B2371" s="329"/>
      <c r="C2371" s="330"/>
      <c r="D2371" s="331"/>
      <c r="E2371" s="332"/>
      <c r="F2371" s="332"/>
      <c r="G2371" s="332"/>
      <c r="H2371" s="332"/>
      <c r="I2371" s="332"/>
      <c r="J2371" s="332"/>
    </row>
    <row r="2372" spans="2:10" x14ac:dyDescent="0.25">
      <c r="B2372" s="329"/>
      <c r="C2372" s="330"/>
      <c r="D2372" s="331"/>
      <c r="E2372" s="332"/>
      <c r="F2372" s="332"/>
      <c r="G2372" s="332"/>
      <c r="H2372" s="332"/>
      <c r="I2372" s="332"/>
      <c r="J2372" s="332"/>
    </row>
    <row r="2373" spans="2:10" x14ac:dyDescent="0.25">
      <c r="B2373" s="329"/>
      <c r="C2373" s="330"/>
      <c r="D2373" s="331"/>
      <c r="E2373" s="332"/>
      <c r="F2373" s="332"/>
      <c r="G2373" s="332"/>
      <c r="H2373" s="332"/>
      <c r="I2373" s="332"/>
      <c r="J2373" s="332"/>
    </row>
    <row r="2374" spans="2:10" x14ac:dyDescent="0.25">
      <c r="B2374" s="329"/>
      <c r="C2374" s="330"/>
      <c r="D2374" s="331"/>
      <c r="E2374" s="332"/>
      <c r="F2374" s="332"/>
      <c r="G2374" s="332"/>
      <c r="H2374" s="332"/>
      <c r="I2374" s="332"/>
      <c r="J2374" s="332"/>
    </row>
    <row r="2375" spans="2:10" x14ac:dyDescent="0.25">
      <c r="B2375" s="329"/>
      <c r="C2375" s="330"/>
      <c r="D2375" s="331"/>
      <c r="E2375" s="332"/>
      <c r="F2375" s="332"/>
      <c r="G2375" s="332"/>
      <c r="H2375" s="332"/>
      <c r="I2375" s="332"/>
      <c r="J2375" s="332"/>
    </row>
    <row r="2376" spans="2:10" x14ac:dyDescent="0.25">
      <c r="B2376" s="329"/>
      <c r="C2376" s="330"/>
      <c r="D2376" s="331"/>
      <c r="E2376" s="332"/>
      <c r="F2376" s="332"/>
      <c r="G2376" s="332"/>
      <c r="H2376" s="332"/>
      <c r="I2376" s="332"/>
      <c r="J2376" s="332"/>
    </row>
    <row r="2377" spans="2:10" x14ac:dyDescent="0.25">
      <c r="B2377" s="329"/>
      <c r="C2377" s="330"/>
      <c r="D2377" s="331"/>
      <c r="E2377" s="332"/>
      <c r="F2377" s="332"/>
      <c r="G2377" s="332"/>
      <c r="H2377" s="332"/>
      <c r="I2377" s="332"/>
      <c r="J2377" s="332"/>
    </row>
    <row r="2378" spans="2:10" x14ac:dyDescent="0.25">
      <c r="B2378" s="329"/>
      <c r="C2378" s="330"/>
      <c r="D2378" s="331"/>
      <c r="E2378" s="332"/>
      <c r="F2378" s="332"/>
      <c r="G2378" s="332"/>
      <c r="H2378" s="332"/>
      <c r="I2378" s="332"/>
      <c r="J2378" s="332"/>
    </row>
    <row r="2379" spans="2:10" x14ac:dyDescent="0.25">
      <c r="B2379" s="329"/>
      <c r="C2379" s="330"/>
      <c r="D2379" s="331"/>
      <c r="E2379" s="332"/>
      <c r="F2379" s="332"/>
      <c r="G2379" s="332"/>
      <c r="H2379" s="332"/>
      <c r="I2379" s="332"/>
      <c r="J2379" s="332"/>
    </row>
    <row r="2380" spans="2:10" x14ac:dyDescent="0.25">
      <c r="B2380" s="329"/>
      <c r="C2380" s="330"/>
      <c r="D2380" s="331"/>
      <c r="E2380" s="332"/>
      <c r="F2380" s="332"/>
      <c r="G2380" s="332"/>
      <c r="H2380" s="332"/>
      <c r="I2380" s="332"/>
      <c r="J2380" s="332"/>
    </row>
    <row r="2381" spans="2:10" x14ac:dyDescent="0.25">
      <c r="B2381" s="329"/>
      <c r="C2381" s="330"/>
      <c r="D2381" s="331"/>
      <c r="E2381" s="332"/>
      <c r="F2381" s="332"/>
      <c r="G2381" s="332"/>
      <c r="H2381" s="332"/>
      <c r="I2381" s="332"/>
      <c r="J2381" s="332"/>
    </row>
    <row r="2382" spans="2:10" x14ac:dyDescent="0.25">
      <c r="B2382" s="329"/>
      <c r="C2382" s="330"/>
      <c r="D2382" s="331"/>
      <c r="E2382" s="332"/>
      <c r="F2382" s="332"/>
      <c r="G2382" s="332"/>
      <c r="H2382" s="332"/>
      <c r="I2382" s="332"/>
      <c r="J2382" s="332"/>
    </row>
    <row r="2383" spans="2:10" x14ac:dyDescent="0.25">
      <c r="B2383" s="329"/>
      <c r="C2383" s="330"/>
      <c r="D2383" s="331"/>
      <c r="E2383" s="332"/>
      <c r="F2383" s="332"/>
      <c r="G2383" s="332"/>
      <c r="H2383" s="332"/>
      <c r="I2383" s="332"/>
      <c r="J2383" s="332"/>
    </row>
    <row r="2384" spans="2:10" x14ac:dyDescent="0.25">
      <c r="B2384" s="329"/>
      <c r="C2384" s="330"/>
      <c r="D2384" s="331"/>
      <c r="E2384" s="332"/>
      <c r="F2384" s="332"/>
      <c r="G2384" s="332"/>
      <c r="H2384" s="332"/>
      <c r="I2384" s="332"/>
      <c r="J2384" s="332"/>
    </row>
    <row r="2385" spans="2:10" x14ac:dyDescent="0.25">
      <c r="B2385" s="329"/>
      <c r="C2385" s="330"/>
      <c r="D2385" s="331"/>
      <c r="E2385" s="332"/>
      <c r="F2385" s="332"/>
      <c r="G2385" s="332"/>
      <c r="H2385" s="332"/>
      <c r="I2385" s="332"/>
      <c r="J2385" s="332"/>
    </row>
    <row r="2386" spans="2:10" x14ac:dyDescent="0.25">
      <c r="B2386" s="329"/>
      <c r="C2386" s="330"/>
      <c r="D2386" s="331"/>
      <c r="E2386" s="332"/>
      <c r="F2386" s="332"/>
      <c r="G2386" s="332"/>
      <c r="H2386" s="332"/>
      <c r="I2386" s="332"/>
      <c r="J2386" s="332"/>
    </row>
    <row r="2387" spans="2:10" x14ac:dyDescent="0.25">
      <c r="B2387" s="329"/>
      <c r="C2387" s="330"/>
      <c r="D2387" s="331"/>
      <c r="E2387" s="332"/>
      <c r="F2387" s="332"/>
      <c r="G2387" s="332"/>
      <c r="H2387" s="332"/>
      <c r="I2387" s="332"/>
      <c r="J2387" s="332"/>
    </row>
    <row r="2388" spans="2:10" x14ac:dyDescent="0.25">
      <c r="B2388" s="329"/>
      <c r="C2388" s="330"/>
      <c r="D2388" s="331"/>
      <c r="E2388" s="332"/>
      <c r="F2388" s="332"/>
      <c r="G2388" s="332"/>
      <c r="H2388" s="332"/>
      <c r="I2388" s="332"/>
      <c r="J2388" s="332"/>
    </row>
    <row r="2389" spans="2:10" x14ac:dyDescent="0.25">
      <c r="B2389" s="329"/>
      <c r="C2389" s="330"/>
      <c r="D2389" s="331"/>
      <c r="E2389" s="332"/>
      <c r="F2389" s="332"/>
      <c r="G2389" s="332"/>
      <c r="H2389" s="332"/>
      <c r="I2389" s="332"/>
      <c r="J2389" s="332"/>
    </row>
    <row r="2390" spans="2:10" x14ac:dyDescent="0.25">
      <c r="B2390" s="329"/>
      <c r="C2390" s="330"/>
      <c r="D2390" s="331"/>
      <c r="E2390" s="332"/>
      <c r="F2390" s="332"/>
      <c r="G2390" s="332"/>
      <c r="H2390" s="332"/>
      <c r="I2390" s="332"/>
      <c r="J2390" s="332"/>
    </row>
    <row r="2391" spans="2:10" x14ac:dyDescent="0.25">
      <c r="B2391" s="329"/>
      <c r="C2391" s="330"/>
      <c r="D2391" s="331"/>
      <c r="E2391" s="332"/>
      <c r="F2391" s="332"/>
      <c r="G2391" s="332"/>
      <c r="H2391" s="332"/>
      <c r="I2391" s="332"/>
      <c r="J2391" s="332"/>
    </row>
    <row r="2392" spans="2:10" x14ac:dyDescent="0.25">
      <c r="B2392" s="329"/>
      <c r="C2392" s="330"/>
      <c r="D2392" s="331"/>
      <c r="E2392" s="332"/>
      <c r="F2392" s="332"/>
      <c r="G2392" s="332"/>
      <c r="H2392" s="332"/>
      <c r="I2392" s="332"/>
      <c r="J2392" s="332"/>
    </row>
    <row r="2393" spans="2:10" x14ac:dyDescent="0.25">
      <c r="B2393" s="329"/>
      <c r="C2393" s="330"/>
      <c r="D2393" s="331"/>
      <c r="E2393" s="332"/>
      <c r="F2393" s="332"/>
      <c r="G2393" s="332"/>
      <c r="H2393" s="332"/>
      <c r="I2393" s="332"/>
      <c r="J2393" s="332"/>
    </row>
    <row r="2394" spans="2:10" x14ac:dyDescent="0.25">
      <c r="B2394" s="329"/>
      <c r="C2394" s="330"/>
      <c r="D2394" s="331"/>
      <c r="E2394" s="332"/>
      <c r="F2394" s="332"/>
      <c r="G2394" s="332"/>
      <c r="H2394" s="332"/>
      <c r="I2394" s="332"/>
      <c r="J2394" s="332"/>
    </row>
    <row r="2395" spans="2:10" x14ac:dyDescent="0.25">
      <c r="B2395" s="329"/>
      <c r="C2395" s="330"/>
      <c r="D2395" s="331"/>
      <c r="E2395" s="332"/>
      <c r="F2395" s="332"/>
      <c r="G2395" s="332"/>
      <c r="H2395" s="332"/>
      <c r="I2395" s="332"/>
      <c r="J2395" s="332"/>
    </row>
    <row r="2396" spans="2:10" x14ac:dyDescent="0.25">
      <c r="B2396" s="329"/>
      <c r="C2396" s="330"/>
      <c r="D2396" s="331"/>
      <c r="E2396" s="332"/>
      <c r="F2396" s="332"/>
      <c r="G2396" s="332"/>
      <c r="H2396" s="332"/>
      <c r="I2396" s="332"/>
      <c r="J2396" s="332"/>
    </row>
    <row r="2397" spans="2:10" x14ac:dyDescent="0.25">
      <c r="B2397" s="329"/>
      <c r="C2397" s="330"/>
      <c r="D2397" s="331"/>
      <c r="E2397" s="332"/>
      <c r="F2397" s="332"/>
      <c r="G2397" s="332"/>
      <c r="H2397" s="332"/>
      <c r="I2397" s="332"/>
      <c r="J2397" s="332"/>
    </row>
    <row r="2398" spans="2:10" x14ac:dyDescent="0.25">
      <c r="B2398" s="329"/>
      <c r="C2398" s="330"/>
      <c r="D2398" s="331"/>
      <c r="E2398" s="332"/>
      <c r="F2398" s="332"/>
      <c r="G2398" s="332"/>
      <c r="H2398" s="332"/>
      <c r="I2398" s="332"/>
      <c r="J2398" s="332"/>
    </row>
    <row r="2399" spans="2:10" x14ac:dyDescent="0.25">
      <c r="B2399" s="329"/>
      <c r="C2399" s="330"/>
      <c r="D2399" s="331"/>
      <c r="E2399" s="332"/>
      <c r="F2399" s="332"/>
      <c r="G2399" s="332"/>
      <c r="H2399" s="332"/>
      <c r="I2399" s="332"/>
      <c r="J2399" s="332"/>
    </row>
    <row r="2400" spans="2:10" x14ac:dyDescent="0.25">
      <c r="B2400" s="329"/>
      <c r="C2400" s="330"/>
      <c r="D2400" s="331"/>
      <c r="E2400" s="332"/>
      <c r="F2400" s="332"/>
      <c r="G2400" s="332"/>
      <c r="H2400" s="332"/>
      <c r="I2400" s="332"/>
      <c r="J2400" s="332"/>
    </row>
    <row r="2401" spans="2:10" x14ac:dyDescent="0.25">
      <c r="B2401" s="329"/>
      <c r="C2401" s="330"/>
      <c r="D2401" s="331"/>
      <c r="E2401" s="332"/>
      <c r="F2401" s="332"/>
      <c r="G2401" s="332"/>
      <c r="H2401" s="332"/>
      <c r="I2401" s="332"/>
      <c r="J2401" s="332"/>
    </row>
    <row r="2402" spans="2:10" x14ac:dyDescent="0.25">
      <c r="B2402" s="329"/>
      <c r="C2402" s="330"/>
      <c r="D2402" s="331"/>
      <c r="E2402" s="332"/>
      <c r="F2402" s="332"/>
      <c r="G2402" s="332"/>
      <c r="H2402" s="332"/>
      <c r="I2402" s="332"/>
      <c r="J2402" s="332"/>
    </row>
    <row r="2403" spans="2:10" x14ac:dyDescent="0.25">
      <c r="B2403" s="329"/>
      <c r="C2403" s="330"/>
      <c r="D2403" s="331"/>
      <c r="E2403" s="332"/>
      <c r="F2403" s="332"/>
      <c r="G2403" s="332"/>
      <c r="H2403" s="332"/>
      <c r="I2403" s="332"/>
      <c r="J2403" s="332"/>
    </row>
    <row r="2404" spans="2:10" x14ac:dyDescent="0.25">
      <c r="B2404" s="329"/>
      <c r="C2404" s="330"/>
      <c r="D2404" s="331"/>
      <c r="E2404" s="332"/>
      <c r="F2404" s="332"/>
      <c r="G2404" s="332"/>
      <c r="H2404" s="332"/>
      <c r="I2404" s="332"/>
      <c r="J2404" s="332"/>
    </row>
    <row r="2405" spans="2:10" x14ac:dyDescent="0.25">
      <c r="B2405" s="329"/>
      <c r="C2405" s="330"/>
      <c r="D2405" s="331"/>
      <c r="E2405" s="332"/>
      <c r="F2405" s="332"/>
      <c r="G2405" s="332"/>
      <c r="H2405" s="332"/>
      <c r="I2405" s="332"/>
      <c r="J2405" s="332"/>
    </row>
    <row r="2406" spans="2:10" x14ac:dyDescent="0.25">
      <c r="B2406" s="329"/>
      <c r="C2406" s="330"/>
      <c r="D2406" s="331"/>
      <c r="E2406" s="332"/>
      <c r="F2406" s="332"/>
      <c r="G2406" s="332"/>
      <c r="H2406" s="332"/>
      <c r="I2406" s="332"/>
      <c r="J2406" s="332"/>
    </row>
    <row r="2407" spans="2:10" x14ac:dyDescent="0.25">
      <c r="B2407" s="329"/>
      <c r="C2407" s="330"/>
      <c r="D2407" s="331"/>
      <c r="E2407" s="332"/>
      <c r="F2407" s="332"/>
      <c r="G2407" s="332"/>
      <c r="H2407" s="332"/>
      <c r="I2407" s="332"/>
      <c r="J2407" s="332"/>
    </row>
    <row r="2408" spans="2:10" x14ac:dyDescent="0.25">
      <c r="B2408" s="329"/>
      <c r="C2408" s="330"/>
      <c r="D2408" s="331"/>
      <c r="E2408" s="332"/>
      <c r="F2408" s="332"/>
      <c r="G2408" s="332"/>
      <c r="H2408" s="332"/>
      <c r="I2408" s="332"/>
      <c r="J2408" s="332"/>
    </row>
    <row r="2409" spans="2:10" x14ac:dyDescent="0.25">
      <c r="B2409" s="329"/>
      <c r="C2409" s="330"/>
      <c r="D2409" s="331"/>
      <c r="E2409" s="332"/>
      <c r="F2409" s="332"/>
      <c r="G2409" s="332"/>
      <c r="H2409" s="332"/>
      <c r="I2409" s="332"/>
      <c r="J2409" s="332"/>
    </row>
    <row r="2410" spans="2:10" x14ac:dyDescent="0.25">
      <c r="B2410" s="329"/>
      <c r="C2410" s="330"/>
      <c r="D2410" s="331"/>
      <c r="E2410" s="332"/>
      <c r="F2410" s="332"/>
      <c r="G2410" s="332"/>
      <c r="H2410" s="332"/>
      <c r="I2410" s="332"/>
      <c r="J2410" s="332"/>
    </row>
    <row r="2411" spans="2:10" x14ac:dyDescent="0.25">
      <c r="B2411" s="329"/>
      <c r="C2411" s="330"/>
      <c r="D2411" s="331"/>
      <c r="E2411" s="332"/>
      <c r="F2411" s="332"/>
      <c r="G2411" s="332"/>
      <c r="H2411" s="332"/>
      <c r="I2411" s="332"/>
      <c r="J2411" s="332"/>
    </row>
    <row r="2412" spans="2:10" x14ac:dyDescent="0.25">
      <c r="B2412" s="329"/>
      <c r="C2412" s="330"/>
      <c r="D2412" s="331"/>
      <c r="E2412" s="332"/>
      <c r="F2412" s="332"/>
      <c r="G2412" s="332"/>
      <c r="H2412" s="332"/>
      <c r="I2412" s="332"/>
      <c r="J2412" s="332"/>
    </row>
    <row r="2413" spans="2:10" x14ac:dyDescent="0.25">
      <c r="B2413" s="329"/>
      <c r="C2413" s="330"/>
      <c r="D2413" s="331"/>
      <c r="E2413" s="332"/>
      <c r="F2413" s="332"/>
      <c r="G2413" s="332"/>
      <c r="H2413" s="332"/>
      <c r="I2413" s="332"/>
      <c r="J2413" s="332"/>
    </row>
    <row r="2414" spans="2:10" x14ac:dyDescent="0.25">
      <c r="B2414" s="329"/>
      <c r="C2414" s="330"/>
      <c r="D2414" s="331"/>
      <c r="E2414" s="332"/>
      <c r="F2414" s="332"/>
      <c r="G2414" s="332"/>
      <c r="H2414" s="332"/>
      <c r="I2414" s="332"/>
      <c r="J2414" s="332"/>
    </row>
    <row r="2415" spans="2:10" x14ac:dyDescent="0.25">
      <c r="B2415" s="329"/>
      <c r="C2415" s="330"/>
      <c r="D2415" s="331"/>
      <c r="E2415" s="332"/>
      <c r="F2415" s="332"/>
      <c r="G2415" s="332"/>
      <c r="H2415" s="332"/>
      <c r="I2415" s="332"/>
      <c r="J2415" s="332"/>
    </row>
    <row r="2416" spans="2:10" x14ac:dyDescent="0.25">
      <c r="B2416" s="329"/>
      <c r="C2416" s="330"/>
      <c r="D2416" s="331"/>
      <c r="E2416" s="332"/>
      <c r="F2416" s="332"/>
      <c r="G2416" s="332"/>
      <c r="H2416" s="332"/>
      <c r="I2416" s="332"/>
      <c r="J2416" s="332"/>
    </row>
    <row r="2417" spans="2:10" x14ac:dyDescent="0.25">
      <c r="B2417" s="329"/>
      <c r="C2417" s="330"/>
      <c r="D2417" s="331"/>
      <c r="E2417" s="332"/>
      <c r="F2417" s="332"/>
      <c r="G2417" s="332"/>
      <c r="H2417" s="332"/>
      <c r="I2417" s="332"/>
      <c r="J2417" s="332"/>
    </row>
    <row r="2418" spans="2:10" x14ac:dyDescent="0.25">
      <c r="B2418" s="329"/>
      <c r="C2418" s="330"/>
      <c r="D2418" s="331"/>
      <c r="E2418" s="332"/>
      <c r="F2418" s="332"/>
      <c r="G2418" s="332"/>
      <c r="H2418" s="332"/>
      <c r="I2418" s="332"/>
      <c r="J2418" s="332"/>
    </row>
    <row r="2419" spans="2:10" x14ac:dyDescent="0.25">
      <c r="B2419" s="329"/>
      <c r="C2419" s="330"/>
      <c r="D2419" s="331"/>
      <c r="E2419" s="332"/>
      <c r="F2419" s="332"/>
      <c r="G2419" s="332"/>
      <c r="H2419" s="332"/>
      <c r="I2419" s="332"/>
      <c r="J2419" s="332"/>
    </row>
    <row r="2420" spans="2:10" x14ac:dyDescent="0.25">
      <c r="B2420" s="329"/>
      <c r="C2420" s="330"/>
      <c r="D2420" s="331"/>
      <c r="E2420" s="332"/>
      <c r="F2420" s="332"/>
      <c r="G2420" s="332"/>
      <c r="H2420" s="332"/>
      <c r="I2420" s="332"/>
      <c r="J2420" s="332"/>
    </row>
    <row r="2421" spans="2:10" x14ac:dyDescent="0.25">
      <c r="B2421" s="329"/>
      <c r="C2421" s="330"/>
      <c r="D2421" s="331"/>
      <c r="E2421" s="332"/>
      <c r="F2421" s="332"/>
      <c r="G2421" s="332"/>
      <c r="H2421" s="332"/>
      <c r="I2421" s="332"/>
      <c r="J2421" s="332"/>
    </row>
    <row r="2422" spans="2:10" x14ac:dyDescent="0.25">
      <c r="B2422" s="329"/>
      <c r="C2422" s="330"/>
      <c r="D2422" s="331"/>
      <c r="E2422" s="332"/>
      <c r="F2422" s="332"/>
      <c r="G2422" s="332"/>
      <c r="H2422" s="332"/>
      <c r="I2422" s="332"/>
      <c r="J2422" s="332"/>
    </row>
    <row r="2423" spans="2:10" x14ac:dyDescent="0.25">
      <c r="B2423" s="329"/>
      <c r="C2423" s="330"/>
      <c r="D2423" s="331"/>
      <c r="E2423" s="332"/>
      <c r="F2423" s="332"/>
      <c r="G2423" s="332"/>
      <c r="H2423" s="332"/>
      <c r="I2423" s="332"/>
      <c r="J2423" s="332"/>
    </row>
    <row r="2424" spans="2:10" x14ac:dyDescent="0.25">
      <c r="B2424" s="329"/>
      <c r="C2424" s="330"/>
      <c r="D2424" s="331"/>
      <c r="E2424" s="332"/>
      <c r="F2424" s="332"/>
      <c r="G2424" s="332"/>
      <c r="H2424" s="332"/>
      <c r="I2424" s="332"/>
      <c r="J2424" s="332"/>
    </row>
    <row r="2425" spans="2:10" x14ac:dyDescent="0.25">
      <c r="B2425" s="329"/>
      <c r="C2425" s="330"/>
      <c r="D2425" s="331"/>
      <c r="E2425" s="332"/>
      <c r="F2425" s="332"/>
      <c r="G2425" s="332"/>
      <c r="H2425" s="332"/>
      <c r="I2425" s="332"/>
      <c r="J2425" s="332"/>
    </row>
    <row r="2426" spans="2:10" x14ac:dyDescent="0.25">
      <c r="B2426" s="329"/>
      <c r="C2426" s="330"/>
      <c r="D2426" s="331"/>
      <c r="E2426" s="332"/>
      <c r="F2426" s="332"/>
      <c r="G2426" s="332"/>
      <c r="H2426" s="332"/>
      <c r="I2426" s="332"/>
      <c r="J2426" s="332"/>
    </row>
    <row r="2427" spans="2:10" x14ac:dyDescent="0.25">
      <c r="B2427" s="329"/>
      <c r="C2427" s="330"/>
      <c r="D2427" s="331"/>
      <c r="E2427" s="332"/>
      <c r="F2427" s="332"/>
      <c r="G2427" s="332"/>
      <c r="H2427" s="332"/>
      <c r="I2427" s="332"/>
      <c r="J2427" s="332"/>
    </row>
    <row r="2428" spans="2:10" x14ac:dyDescent="0.25">
      <c r="B2428" s="329"/>
      <c r="C2428" s="330"/>
      <c r="D2428" s="331"/>
      <c r="E2428" s="332"/>
      <c r="F2428" s="332"/>
      <c r="G2428" s="332"/>
      <c r="H2428" s="332"/>
      <c r="I2428" s="332"/>
      <c r="J2428" s="332"/>
    </row>
    <row r="2429" spans="2:10" x14ac:dyDescent="0.25">
      <c r="B2429" s="329"/>
      <c r="C2429" s="330"/>
      <c r="D2429" s="331"/>
      <c r="E2429" s="332"/>
      <c r="F2429" s="332"/>
      <c r="G2429" s="332"/>
      <c r="H2429" s="332"/>
      <c r="I2429" s="332"/>
      <c r="J2429" s="332"/>
    </row>
    <row r="2430" spans="2:10" x14ac:dyDescent="0.25">
      <c r="B2430" s="329"/>
      <c r="C2430" s="330"/>
      <c r="D2430" s="331"/>
      <c r="E2430" s="332"/>
      <c r="F2430" s="332"/>
      <c r="G2430" s="332"/>
      <c r="H2430" s="332"/>
      <c r="I2430" s="332"/>
      <c r="J2430" s="332"/>
    </row>
    <row r="2431" spans="2:10" x14ac:dyDescent="0.25">
      <c r="B2431" s="329"/>
      <c r="C2431" s="330"/>
      <c r="D2431" s="331"/>
      <c r="E2431" s="332"/>
      <c r="F2431" s="332"/>
      <c r="G2431" s="332"/>
      <c r="H2431" s="332"/>
      <c r="I2431" s="332"/>
      <c r="J2431" s="332"/>
    </row>
    <row r="2432" spans="2:10" x14ac:dyDescent="0.25">
      <c r="B2432" s="329"/>
      <c r="C2432" s="330"/>
      <c r="D2432" s="331"/>
      <c r="E2432" s="332"/>
      <c r="F2432" s="332"/>
      <c r="G2432" s="332"/>
      <c r="H2432" s="332"/>
      <c r="I2432" s="332"/>
      <c r="J2432" s="332"/>
    </row>
    <row r="2433" spans="2:10" x14ac:dyDescent="0.25">
      <c r="B2433" s="329"/>
      <c r="C2433" s="330"/>
      <c r="D2433" s="331"/>
      <c r="E2433" s="332"/>
      <c r="F2433" s="332"/>
      <c r="G2433" s="332"/>
      <c r="H2433" s="332"/>
      <c r="I2433" s="332"/>
      <c r="J2433" s="332"/>
    </row>
    <row r="2434" spans="2:10" x14ac:dyDescent="0.25">
      <c r="B2434" s="329"/>
      <c r="C2434" s="330"/>
      <c r="D2434" s="331"/>
      <c r="E2434" s="332"/>
      <c r="F2434" s="332"/>
      <c r="G2434" s="332"/>
      <c r="H2434" s="332"/>
      <c r="I2434" s="332"/>
      <c r="J2434" s="332"/>
    </row>
    <row r="2435" spans="2:10" x14ac:dyDescent="0.25">
      <c r="B2435" s="329"/>
      <c r="C2435" s="330"/>
      <c r="D2435" s="331"/>
      <c r="E2435" s="332"/>
      <c r="F2435" s="332"/>
      <c r="G2435" s="332"/>
      <c r="H2435" s="332"/>
      <c r="I2435" s="332"/>
      <c r="J2435" s="332"/>
    </row>
    <row r="2436" spans="2:10" x14ac:dyDescent="0.25">
      <c r="B2436" s="329"/>
      <c r="C2436" s="330"/>
      <c r="D2436" s="331"/>
      <c r="E2436" s="332"/>
      <c r="F2436" s="332"/>
      <c r="G2436" s="332"/>
      <c r="H2436" s="332"/>
      <c r="I2436" s="332"/>
      <c r="J2436" s="332"/>
    </row>
    <row r="2437" spans="2:10" x14ac:dyDescent="0.25">
      <c r="B2437" s="329"/>
      <c r="C2437" s="330"/>
      <c r="D2437" s="331"/>
      <c r="E2437" s="332"/>
      <c r="F2437" s="332"/>
      <c r="G2437" s="332"/>
      <c r="H2437" s="332"/>
      <c r="I2437" s="332"/>
      <c r="J2437" s="332"/>
    </row>
    <row r="2438" spans="2:10" x14ac:dyDescent="0.25">
      <c r="B2438" s="329"/>
      <c r="C2438" s="330"/>
      <c r="D2438" s="331"/>
      <c r="E2438" s="332"/>
      <c r="F2438" s="332"/>
      <c r="G2438" s="332"/>
      <c r="H2438" s="332"/>
      <c r="I2438" s="332"/>
      <c r="J2438" s="332"/>
    </row>
    <row r="2439" spans="2:10" x14ac:dyDescent="0.25">
      <c r="B2439" s="329"/>
      <c r="C2439" s="330"/>
      <c r="D2439" s="331"/>
      <c r="E2439" s="332"/>
      <c r="F2439" s="332"/>
      <c r="G2439" s="332"/>
      <c r="H2439" s="332"/>
      <c r="I2439" s="332"/>
      <c r="J2439" s="332"/>
    </row>
    <row r="2440" spans="2:10" x14ac:dyDescent="0.25">
      <c r="B2440" s="329"/>
      <c r="C2440" s="330"/>
      <c r="D2440" s="331"/>
      <c r="E2440" s="332"/>
      <c r="F2440" s="332"/>
      <c r="G2440" s="332"/>
      <c r="H2440" s="332"/>
      <c r="I2440" s="332"/>
      <c r="J2440" s="332"/>
    </row>
    <row r="2441" spans="2:10" x14ac:dyDescent="0.25">
      <c r="B2441" s="329"/>
      <c r="C2441" s="330"/>
      <c r="D2441" s="331"/>
      <c r="E2441" s="332"/>
      <c r="F2441" s="332"/>
      <c r="G2441" s="332"/>
      <c r="H2441" s="332"/>
      <c r="I2441" s="332"/>
      <c r="J2441" s="332"/>
    </row>
    <row r="2442" spans="2:10" x14ac:dyDescent="0.25">
      <c r="B2442" s="329"/>
      <c r="C2442" s="330"/>
      <c r="D2442" s="331"/>
      <c r="E2442" s="332"/>
      <c r="F2442" s="332"/>
      <c r="G2442" s="332"/>
      <c r="H2442" s="332"/>
      <c r="I2442" s="332"/>
      <c r="J2442" s="332"/>
    </row>
    <row r="2443" spans="2:10" x14ac:dyDescent="0.25">
      <c r="B2443" s="329"/>
      <c r="C2443" s="330"/>
      <c r="D2443" s="331"/>
      <c r="E2443" s="332"/>
      <c r="F2443" s="332"/>
      <c r="G2443" s="332"/>
      <c r="H2443" s="332"/>
      <c r="I2443" s="332"/>
      <c r="J2443" s="332"/>
    </row>
    <row r="2444" spans="2:10" x14ac:dyDescent="0.25">
      <c r="B2444" s="329"/>
      <c r="C2444" s="330"/>
      <c r="D2444" s="331"/>
      <c r="E2444" s="332"/>
      <c r="F2444" s="332"/>
      <c r="G2444" s="332"/>
      <c r="H2444" s="332"/>
      <c r="I2444" s="332"/>
      <c r="J2444" s="332"/>
    </row>
    <row r="2445" spans="2:10" x14ac:dyDescent="0.25">
      <c r="B2445" s="329"/>
      <c r="C2445" s="330"/>
      <c r="D2445" s="331"/>
      <c r="E2445" s="332"/>
      <c r="F2445" s="332"/>
      <c r="G2445" s="332"/>
      <c r="H2445" s="332"/>
      <c r="I2445" s="332"/>
      <c r="J2445" s="332"/>
    </row>
    <row r="2446" spans="2:10" x14ac:dyDescent="0.25">
      <c r="B2446" s="329"/>
      <c r="C2446" s="330"/>
      <c r="D2446" s="331"/>
      <c r="E2446" s="332"/>
      <c r="F2446" s="332"/>
      <c r="G2446" s="332"/>
      <c r="H2446" s="332"/>
      <c r="I2446" s="332"/>
      <c r="J2446" s="332"/>
    </row>
    <row r="2447" spans="2:10" x14ac:dyDescent="0.25">
      <c r="B2447" s="329"/>
      <c r="C2447" s="330"/>
      <c r="D2447" s="331"/>
      <c r="E2447" s="332"/>
      <c r="F2447" s="332"/>
      <c r="G2447" s="332"/>
      <c r="H2447" s="332"/>
      <c r="I2447" s="332"/>
      <c r="J2447" s="332"/>
    </row>
    <row r="2448" spans="2:10" x14ac:dyDescent="0.25">
      <c r="B2448" s="329"/>
      <c r="C2448" s="330"/>
      <c r="D2448" s="331"/>
      <c r="E2448" s="332"/>
      <c r="F2448" s="332"/>
      <c r="G2448" s="332"/>
      <c r="H2448" s="332"/>
      <c r="I2448" s="332"/>
      <c r="J2448" s="332"/>
    </row>
    <row r="2449" spans="2:10" x14ac:dyDescent="0.25">
      <c r="B2449" s="329"/>
      <c r="C2449" s="330"/>
      <c r="D2449" s="331"/>
      <c r="E2449" s="332"/>
      <c r="F2449" s="332"/>
      <c r="G2449" s="332"/>
      <c r="H2449" s="332"/>
      <c r="I2449" s="332"/>
      <c r="J2449" s="332"/>
    </row>
    <row r="2450" spans="2:10" x14ac:dyDescent="0.25">
      <c r="B2450" s="329"/>
      <c r="C2450" s="330"/>
      <c r="D2450" s="331"/>
      <c r="E2450" s="332"/>
      <c r="F2450" s="332"/>
      <c r="G2450" s="332"/>
      <c r="H2450" s="332"/>
      <c r="I2450" s="332"/>
      <c r="J2450" s="332"/>
    </row>
    <row r="2451" spans="2:10" x14ac:dyDescent="0.25">
      <c r="B2451" s="329"/>
      <c r="C2451" s="330"/>
      <c r="D2451" s="331"/>
      <c r="E2451" s="332"/>
      <c r="F2451" s="332"/>
      <c r="G2451" s="332"/>
      <c r="H2451" s="332"/>
      <c r="I2451" s="332"/>
      <c r="J2451" s="332"/>
    </row>
    <row r="2452" spans="2:10" x14ac:dyDescent="0.25">
      <c r="B2452" s="329"/>
      <c r="C2452" s="330"/>
      <c r="D2452" s="331"/>
      <c r="E2452" s="332"/>
      <c r="F2452" s="332"/>
      <c r="G2452" s="332"/>
      <c r="H2452" s="332"/>
      <c r="I2452" s="332"/>
      <c r="J2452" s="332"/>
    </row>
    <row r="2453" spans="2:10" x14ac:dyDescent="0.25">
      <c r="B2453" s="329"/>
      <c r="C2453" s="330"/>
      <c r="D2453" s="331"/>
      <c r="E2453" s="332"/>
      <c r="F2453" s="332"/>
      <c r="G2453" s="332"/>
      <c r="H2453" s="332"/>
      <c r="I2453" s="332"/>
      <c r="J2453" s="332"/>
    </row>
    <row r="2454" spans="2:10" x14ac:dyDescent="0.25">
      <c r="B2454" s="329"/>
      <c r="C2454" s="330"/>
      <c r="D2454" s="331"/>
      <c r="E2454" s="332"/>
      <c r="F2454" s="332"/>
      <c r="G2454" s="332"/>
      <c r="H2454" s="332"/>
      <c r="I2454" s="332"/>
      <c r="J2454" s="332"/>
    </row>
    <row r="2455" spans="2:10" x14ac:dyDescent="0.25">
      <c r="B2455" s="329"/>
      <c r="C2455" s="330"/>
      <c r="D2455" s="331"/>
      <c r="E2455" s="332"/>
      <c r="F2455" s="332"/>
      <c r="G2455" s="332"/>
      <c r="H2455" s="332"/>
      <c r="I2455" s="332"/>
      <c r="J2455" s="332"/>
    </row>
    <row r="2456" spans="2:10" x14ac:dyDescent="0.25">
      <c r="B2456" s="329"/>
      <c r="C2456" s="330"/>
      <c r="D2456" s="331"/>
      <c r="E2456" s="332"/>
      <c r="F2456" s="332"/>
      <c r="G2456" s="332"/>
      <c r="H2456" s="332"/>
      <c r="I2456" s="332"/>
      <c r="J2456" s="332"/>
    </row>
    <row r="2457" spans="2:10" x14ac:dyDescent="0.25">
      <c r="B2457" s="329"/>
      <c r="C2457" s="330"/>
      <c r="D2457" s="331"/>
      <c r="E2457" s="332"/>
      <c r="F2457" s="332"/>
      <c r="G2457" s="332"/>
      <c r="H2457" s="332"/>
      <c r="I2457" s="332"/>
      <c r="J2457" s="332"/>
    </row>
    <row r="2458" spans="2:10" x14ac:dyDescent="0.25">
      <c r="B2458" s="329"/>
      <c r="C2458" s="330"/>
      <c r="D2458" s="331"/>
      <c r="E2458" s="332"/>
      <c r="F2458" s="332"/>
      <c r="G2458" s="332"/>
      <c r="H2458" s="332"/>
      <c r="I2458" s="332"/>
      <c r="J2458" s="332"/>
    </row>
    <row r="2459" spans="2:10" x14ac:dyDescent="0.25">
      <c r="B2459" s="329"/>
      <c r="C2459" s="330"/>
      <c r="D2459" s="331"/>
      <c r="E2459" s="332"/>
      <c r="F2459" s="332"/>
      <c r="G2459" s="332"/>
      <c r="H2459" s="332"/>
      <c r="I2459" s="332"/>
      <c r="J2459" s="332"/>
    </row>
    <row r="2460" spans="2:10" x14ac:dyDescent="0.25">
      <c r="B2460" s="329"/>
      <c r="C2460" s="330"/>
      <c r="D2460" s="331"/>
      <c r="E2460" s="332"/>
      <c r="F2460" s="332"/>
      <c r="G2460" s="332"/>
      <c r="H2460" s="332"/>
      <c r="I2460" s="332"/>
      <c r="J2460" s="332"/>
    </row>
    <row r="2461" spans="2:10" x14ac:dyDescent="0.25">
      <c r="B2461" s="329"/>
      <c r="C2461" s="330"/>
      <c r="D2461" s="331"/>
      <c r="E2461" s="332"/>
      <c r="F2461" s="332"/>
      <c r="G2461" s="332"/>
      <c r="H2461" s="332"/>
      <c r="I2461" s="332"/>
      <c r="J2461" s="332"/>
    </row>
    <row r="2462" spans="2:10" x14ac:dyDescent="0.25">
      <c r="B2462" s="329"/>
      <c r="C2462" s="330"/>
      <c r="D2462" s="331"/>
      <c r="E2462" s="332"/>
      <c r="F2462" s="332"/>
      <c r="G2462" s="332"/>
      <c r="H2462" s="332"/>
      <c r="I2462" s="332"/>
      <c r="J2462" s="332"/>
    </row>
    <row r="2463" spans="2:10" x14ac:dyDescent="0.25">
      <c r="B2463" s="329"/>
      <c r="C2463" s="330"/>
      <c r="D2463" s="331"/>
      <c r="E2463" s="332"/>
      <c r="F2463" s="332"/>
      <c r="G2463" s="332"/>
      <c r="H2463" s="332"/>
      <c r="I2463" s="332"/>
      <c r="J2463" s="332"/>
    </row>
    <row r="2464" spans="2:10" x14ac:dyDescent="0.25">
      <c r="B2464" s="329"/>
      <c r="C2464" s="330"/>
      <c r="D2464" s="331"/>
      <c r="E2464" s="332"/>
      <c r="F2464" s="332"/>
      <c r="G2464" s="332"/>
      <c r="H2464" s="332"/>
      <c r="I2464" s="332"/>
      <c r="J2464" s="332"/>
    </row>
    <row r="2465" spans="2:10" x14ac:dyDescent="0.25">
      <c r="B2465" s="329"/>
      <c r="C2465" s="330"/>
      <c r="D2465" s="331"/>
      <c r="E2465" s="332"/>
      <c r="F2465" s="332"/>
      <c r="G2465" s="332"/>
      <c r="H2465" s="332"/>
      <c r="I2465" s="332"/>
      <c r="J2465" s="332"/>
    </row>
    <row r="2466" spans="2:10" x14ac:dyDescent="0.25">
      <c r="B2466" s="329"/>
      <c r="C2466" s="330"/>
      <c r="D2466" s="331"/>
      <c r="E2466" s="332"/>
      <c r="F2466" s="332"/>
      <c r="G2466" s="332"/>
      <c r="H2466" s="332"/>
      <c r="I2466" s="332"/>
      <c r="J2466" s="332"/>
    </row>
    <row r="2467" spans="2:10" x14ac:dyDescent="0.25">
      <c r="B2467" s="329"/>
      <c r="C2467" s="330"/>
      <c r="D2467" s="331"/>
      <c r="E2467" s="332"/>
      <c r="F2467" s="332"/>
      <c r="G2467" s="332"/>
      <c r="H2467" s="332"/>
      <c r="I2467" s="332"/>
      <c r="J2467" s="332"/>
    </row>
    <row r="2468" spans="2:10" x14ac:dyDescent="0.25">
      <c r="B2468" s="329"/>
      <c r="C2468" s="330"/>
      <c r="D2468" s="331"/>
      <c r="E2468" s="332"/>
      <c r="F2468" s="332"/>
      <c r="G2468" s="332"/>
      <c r="H2468" s="332"/>
      <c r="I2468" s="332"/>
      <c r="J2468" s="332"/>
    </row>
    <row r="2469" spans="2:10" x14ac:dyDescent="0.25">
      <c r="B2469" s="329"/>
      <c r="C2469" s="330"/>
      <c r="D2469" s="331"/>
      <c r="E2469" s="332"/>
      <c r="F2469" s="332"/>
      <c r="G2469" s="332"/>
      <c r="H2469" s="332"/>
      <c r="I2469" s="332"/>
      <c r="J2469" s="332"/>
    </row>
    <row r="2470" spans="2:10" x14ac:dyDescent="0.25">
      <c r="B2470" s="329"/>
      <c r="C2470" s="330"/>
      <c r="D2470" s="331"/>
      <c r="E2470" s="332"/>
      <c r="F2470" s="332"/>
      <c r="G2470" s="332"/>
      <c r="H2470" s="332"/>
      <c r="I2470" s="332"/>
      <c r="J2470" s="332"/>
    </row>
    <row r="2471" spans="2:10" x14ac:dyDescent="0.25">
      <c r="B2471" s="329"/>
      <c r="C2471" s="330"/>
      <c r="D2471" s="331"/>
      <c r="E2471" s="332"/>
      <c r="F2471" s="332"/>
      <c r="G2471" s="332"/>
      <c r="H2471" s="332"/>
      <c r="I2471" s="332"/>
      <c r="J2471" s="332"/>
    </row>
    <row r="2472" spans="2:10" x14ac:dyDescent="0.25">
      <c r="B2472" s="329"/>
      <c r="C2472" s="330"/>
      <c r="D2472" s="331"/>
      <c r="E2472" s="332"/>
      <c r="F2472" s="332"/>
      <c r="G2472" s="332"/>
      <c r="H2472" s="332"/>
      <c r="I2472" s="332"/>
      <c r="J2472" s="332"/>
    </row>
    <row r="2473" spans="2:10" x14ac:dyDescent="0.25">
      <c r="B2473" s="329"/>
      <c r="C2473" s="330"/>
      <c r="D2473" s="331"/>
      <c r="E2473" s="332"/>
      <c r="F2473" s="332"/>
      <c r="G2473" s="332"/>
      <c r="H2473" s="332"/>
      <c r="I2473" s="332"/>
      <c r="J2473" s="332"/>
    </row>
    <row r="2474" spans="2:10" x14ac:dyDescent="0.25">
      <c r="B2474" s="329"/>
      <c r="C2474" s="330"/>
      <c r="D2474" s="331"/>
      <c r="E2474" s="332"/>
      <c r="F2474" s="332"/>
      <c r="G2474" s="332"/>
      <c r="H2474" s="332"/>
      <c r="I2474" s="332"/>
      <c r="J2474" s="332"/>
    </row>
    <row r="2475" spans="2:10" x14ac:dyDescent="0.25">
      <c r="B2475" s="329"/>
      <c r="C2475" s="330"/>
      <c r="D2475" s="331"/>
      <c r="E2475" s="332"/>
      <c r="F2475" s="332"/>
      <c r="G2475" s="332"/>
      <c r="H2475" s="332"/>
      <c r="I2475" s="332"/>
      <c r="J2475" s="332"/>
    </row>
    <row r="2476" spans="2:10" x14ac:dyDescent="0.25">
      <c r="B2476" s="329"/>
      <c r="C2476" s="330"/>
      <c r="D2476" s="331"/>
      <c r="E2476" s="332"/>
      <c r="F2476" s="332"/>
      <c r="G2476" s="332"/>
      <c r="H2476" s="332"/>
      <c r="I2476" s="332"/>
      <c r="J2476" s="332"/>
    </row>
    <row r="2477" spans="2:10" x14ac:dyDescent="0.25">
      <c r="B2477" s="329"/>
      <c r="C2477" s="330"/>
      <c r="D2477" s="331"/>
      <c r="E2477" s="332"/>
      <c r="F2477" s="332"/>
      <c r="G2477" s="332"/>
      <c r="H2477" s="332"/>
      <c r="I2477" s="332"/>
      <c r="J2477" s="332"/>
    </row>
    <row r="2478" spans="2:10" x14ac:dyDescent="0.25">
      <c r="B2478" s="329"/>
      <c r="C2478" s="330"/>
      <c r="D2478" s="331"/>
      <c r="E2478" s="332"/>
      <c r="F2478" s="332"/>
      <c r="G2478" s="332"/>
      <c r="H2478" s="332"/>
      <c r="I2478" s="332"/>
      <c r="J2478" s="332"/>
    </row>
    <row r="2479" spans="2:10" x14ac:dyDescent="0.25">
      <c r="B2479" s="329"/>
      <c r="C2479" s="330"/>
      <c r="D2479" s="331"/>
      <c r="E2479" s="332"/>
      <c r="F2479" s="332"/>
      <c r="G2479" s="332"/>
      <c r="H2479" s="332"/>
      <c r="I2479" s="332"/>
      <c r="J2479" s="332"/>
    </row>
    <row r="2480" spans="2:10" x14ac:dyDescent="0.25">
      <c r="B2480" s="329"/>
      <c r="C2480" s="330"/>
      <c r="D2480" s="331"/>
      <c r="E2480" s="332"/>
      <c r="F2480" s="332"/>
      <c r="G2480" s="332"/>
      <c r="H2480" s="332"/>
      <c r="I2480" s="332"/>
      <c r="J2480" s="332"/>
    </row>
    <row r="2481" spans="2:10" x14ac:dyDescent="0.25">
      <c r="B2481" s="329"/>
      <c r="C2481" s="330"/>
      <c r="D2481" s="331"/>
      <c r="E2481" s="332"/>
      <c r="F2481" s="332"/>
      <c r="G2481" s="332"/>
      <c r="H2481" s="332"/>
      <c r="I2481" s="332"/>
      <c r="J2481" s="332"/>
    </row>
    <row r="2482" spans="2:10" x14ac:dyDescent="0.25">
      <c r="B2482" s="329"/>
      <c r="C2482" s="330"/>
      <c r="D2482" s="331"/>
      <c r="E2482" s="332"/>
      <c r="F2482" s="332"/>
      <c r="G2482" s="332"/>
      <c r="H2482" s="332"/>
      <c r="I2482" s="332"/>
      <c r="J2482" s="332"/>
    </row>
    <row r="2483" spans="2:10" x14ac:dyDescent="0.25">
      <c r="B2483" s="329"/>
      <c r="C2483" s="330"/>
      <c r="D2483" s="331"/>
      <c r="E2483" s="332"/>
      <c r="F2483" s="332"/>
      <c r="G2483" s="332"/>
      <c r="H2483" s="332"/>
      <c r="I2483" s="332"/>
      <c r="J2483" s="332"/>
    </row>
    <row r="2484" spans="2:10" x14ac:dyDescent="0.25">
      <c r="B2484" s="329"/>
      <c r="C2484" s="330"/>
      <c r="D2484" s="331"/>
      <c r="E2484" s="332"/>
      <c r="F2484" s="332"/>
      <c r="G2484" s="332"/>
      <c r="H2484" s="332"/>
      <c r="I2484" s="332"/>
      <c r="J2484" s="332"/>
    </row>
    <row r="2485" spans="2:10" x14ac:dyDescent="0.25">
      <c r="B2485" s="329"/>
      <c r="C2485" s="330"/>
      <c r="D2485" s="331"/>
      <c r="E2485" s="332"/>
      <c r="F2485" s="332"/>
      <c r="G2485" s="332"/>
      <c r="H2485" s="332"/>
      <c r="I2485" s="332"/>
      <c r="J2485" s="332"/>
    </row>
    <row r="2486" spans="2:10" x14ac:dyDescent="0.25">
      <c r="B2486" s="329"/>
      <c r="C2486" s="330"/>
      <c r="D2486" s="331"/>
      <c r="E2486" s="332"/>
      <c r="F2486" s="332"/>
      <c r="G2486" s="332"/>
      <c r="H2486" s="332"/>
      <c r="I2486" s="332"/>
      <c r="J2486" s="332"/>
    </row>
    <row r="2487" spans="2:10" x14ac:dyDescent="0.25">
      <c r="B2487" s="329"/>
      <c r="C2487" s="330"/>
      <c r="D2487" s="331"/>
      <c r="E2487" s="332"/>
      <c r="F2487" s="332"/>
      <c r="G2487" s="332"/>
      <c r="H2487" s="332"/>
      <c r="I2487" s="332"/>
      <c r="J2487" s="332"/>
    </row>
    <row r="2488" spans="2:10" x14ac:dyDescent="0.25">
      <c r="B2488" s="329"/>
      <c r="C2488" s="330"/>
      <c r="D2488" s="331"/>
      <c r="E2488" s="332"/>
      <c r="F2488" s="332"/>
      <c r="G2488" s="332"/>
      <c r="H2488" s="332"/>
      <c r="I2488" s="332"/>
      <c r="J2488" s="332"/>
    </row>
    <row r="2489" spans="2:10" x14ac:dyDescent="0.25">
      <c r="B2489" s="329"/>
      <c r="C2489" s="330"/>
      <c r="D2489" s="331"/>
      <c r="E2489" s="332"/>
      <c r="F2489" s="332"/>
      <c r="G2489" s="332"/>
      <c r="H2489" s="332"/>
      <c r="I2489" s="332"/>
      <c r="J2489" s="332"/>
    </row>
    <row r="2490" spans="2:10" x14ac:dyDescent="0.25">
      <c r="B2490" s="329"/>
      <c r="C2490" s="330"/>
      <c r="D2490" s="331"/>
      <c r="E2490" s="332"/>
      <c r="F2490" s="332"/>
      <c r="G2490" s="332"/>
      <c r="H2490" s="332"/>
      <c r="I2490" s="332"/>
      <c r="J2490" s="332"/>
    </row>
    <row r="2491" spans="2:10" x14ac:dyDescent="0.25">
      <c r="B2491" s="329"/>
      <c r="C2491" s="330"/>
      <c r="D2491" s="331"/>
      <c r="E2491" s="332"/>
      <c r="F2491" s="332"/>
      <c r="G2491" s="332"/>
      <c r="H2491" s="332"/>
      <c r="I2491" s="332"/>
      <c r="J2491" s="332"/>
    </row>
    <row r="2492" spans="2:10" x14ac:dyDescent="0.25">
      <c r="B2492" s="329"/>
      <c r="C2492" s="330"/>
      <c r="D2492" s="331"/>
      <c r="E2492" s="332"/>
      <c r="F2492" s="332"/>
      <c r="G2492" s="332"/>
      <c r="H2492" s="332"/>
      <c r="I2492" s="332"/>
      <c r="J2492" s="332"/>
    </row>
    <row r="2493" spans="2:10" x14ac:dyDescent="0.25">
      <c r="B2493" s="329"/>
      <c r="C2493" s="330"/>
      <c r="D2493" s="331"/>
      <c r="E2493" s="332"/>
      <c r="F2493" s="332"/>
      <c r="G2493" s="332"/>
      <c r="H2493" s="332"/>
      <c r="I2493" s="332"/>
      <c r="J2493" s="332"/>
    </row>
    <row r="2494" spans="2:10" x14ac:dyDescent="0.25">
      <c r="B2494" s="329"/>
      <c r="C2494" s="330"/>
      <c r="D2494" s="331"/>
      <c r="E2494" s="332"/>
      <c r="F2494" s="332"/>
      <c r="G2494" s="332"/>
      <c r="H2494" s="332"/>
      <c r="I2494" s="332"/>
      <c r="J2494" s="332"/>
    </row>
    <row r="2495" spans="2:10" x14ac:dyDescent="0.25">
      <c r="B2495" s="329"/>
      <c r="C2495" s="330"/>
      <c r="D2495" s="331"/>
      <c r="E2495" s="332"/>
      <c r="F2495" s="332"/>
      <c r="G2495" s="332"/>
      <c r="H2495" s="332"/>
      <c r="I2495" s="332"/>
      <c r="J2495" s="332"/>
    </row>
    <row r="2496" spans="2:10" x14ac:dyDescent="0.25">
      <c r="B2496" s="329"/>
      <c r="C2496" s="330"/>
      <c r="D2496" s="331"/>
      <c r="E2496" s="332"/>
      <c r="F2496" s="332"/>
      <c r="G2496" s="332"/>
      <c r="H2496" s="332"/>
      <c r="I2496" s="332"/>
      <c r="J2496" s="332"/>
    </row>
    <row r="2497" spans="2:10" x14ac:dyDescent="0.25">
      <c r="B2497" s="329"/>
      <c r="C2497" s="330"/>
      <c r="D2497" s="331"/>
      <c r="E2497" s="332"/>
      <c r="F2497" s="332"/>
      <c r="G2497" s="332"/>
      <c r="H2497" s="332"/>
      <c r="I2497" s="332"/>
      <c r="J2497" s="332"/>
    </row>
    <row r="2498" spans="2:10" x14ac:dyDescent="0.25">
      <c r="B2498" s="329"/>
      <c r="C2498" s="330"/>
      <c r="D2498" s="331"/>
      <c r="E2498" s="332"/>
      <c r="F2498" s="332"/>
      <c r="G2498" s="332"/>
      <c r="H2498" s="332"/>
      <c r="I2498" s="332"/>
      <c r="J2498" s="332"/>
    </row>
    <row r="2499" spans="2:10" x14ac:dyDescent="0.25">
      <c r="B2499" s="329"/>
      <c r="C2499" s="330"/>
      <c r="D2499" s="331"/>
      <c r="E2499" s="332"/>
      <c r="F2499" s="332"/>
      <c r="G2499" s="332"/>
      <c r="H2499" s="332"/>
      <c r="I2499" s="332"/>
      <c r="J2499" s="332"/>
    </row>
    <row r="2500" spans="2:10" x14ac:dyDescent="0.25">
      <c r="B2500" s="329"/>
      <c r="C2500" s="330"/>
      <c r="D2500" s="331"/>
      <c r="E2500" s="332"/>
      <c r="F2500" s="332"/>
      <c r="G2500" s="332"/>
      <c r="H2500" s="332"/>
      <c r="I2500" s="332"/>
      <c r="J2500" s="332"/>
    </row>
    <row r="2501" spans="2:10" x14ac:dyDescent="0.25">
      <c r="B2501" s="329"/>
      <c r="C2501" s="330"/>
      <c r="D2501" s="331"/>
      <c r="E2501" s="332"/>
      <c r="F2501" s="332"/>
      <c r="G2501" s="332"/>
      <c r="H2501" s="332"/>
      <c r="I2501" s="332"/>
      <c r="J2501" s="332"/>
    </row>
    <row r="2502" spans="2:10" x14ac:dyDescent="0.25">
      <c r="B2502" s="329"/>
      <c r="C2502" s="330"/>
      <c r="D2502" s="331"/>
      <c r="E2502" s="332"/>
      <c r="F2502" s="332"/>
      <c r="G2502" s="332"/>
      <c r="H2502" s="332"/>
      <c r="I2502" s="332"/>
      <c r="J2502" s="332"/>
    </row>
    <row r="2503" spans="2:10" x14ac:dyDescent="0.25">
      <c r="B2503" s="329"/>
      <c r="C2503" s="330"/>
      <c r="D2503" s="331"/>
      <c r="E2503" s="332"/>
      <c r="F2503" s="332"/>
      <c r="G2503" s="332"/>
      <c r="H2503" s="332"/>
      <c r="I2503" s="332"/>
      <c r="J2503" s="332"/>
    </row>
    <row r="2504" spans="2:10" x14ac:dyDescent="0.25">
      <c r="B2504" s="329"/>
      <c r="C2504" s="330"/>
      <c r="D2504" s="331"/>
      <c r="E2504" s="332"/>
      <c r="F2504" s="332"/>
      <c r="G2504" s="332"/>
      <c r="H2504" s="332"/>
      <c r="I2504" s="332"/>
      <c r="J2504" s="332"/>
    </row>
    <row r="2505" spans="2:10" x14ac:dyDescent="0.25">
      <c r="B2505" s="329"/>
      <c r="C2505" s="330"/>
      <c r="D2505" s="331"/>
      <c r="E2505" s="332"/>
      <c r="F2505" s="332"/>
      <c r="G2505" s="332"/>
      <c r="H2505" s="332"/>
      <c r="I2505" s="332"/>
      <c r="J2505" s="332"/>
    </row>
    <row r="2506" spans="2:10" x14ac:dyDescent="0.25">
      <c r="B2506" s="329"/>
      <c r="C2506" s="330"/>
      <c r="D2506" s="331"/>
      <c r="E2506" s="332"/>
      <c r="F2506" s="332"/>
      <c r="G2506" s="332"/>
      <c r="H2506" s="332"/>
      <c r="I2506" s="332"/>
      <c r="J2506" s="332"/>
    </row>
    <row r="2507" spans="2:10" x14ac:dyDescent="0.25">
      <c r="B2507" s="329"/>
      <c r="C2507" s="330"/>
      <c r="D2507" s="331"/>
      <c r="E2507" s="332"/>
      <c r="F2507" s="332"/>
      <c r="G2507" s="332"/>
      <c r="H2507" s="332"/>
      <c r="I2507" s="332"/>
      <c r="J2507" s="332"/>
    </row>
    <row r="2508" spans="2:10" x14ac:dyDescent="0.25">
      <c r="B2508" s="329"/>
      <c r="C2508" s="330"/>
      <c r="D2508" s="331"/>
      <c r="E2508" s="332"/>
      <c r="F2508" s="332"/>
      <c r="G2508" s="332"/>
      <c r="H2508" s="332"/>
      <c r="I2508" s="332"/>
      <c r="J2508" s="332"/>
    </row>
    <row r="2509" spans="2:10" x14ac:dyDescent="0.25">
      <c r="B2509" s="329"/>
      <c r="C2509" s="330"/>
      <c r="D2509" s="331"/>
      <c r="E2509" s="332"/>
      <c r="F2509" s="332"/>
      <c r="G2509" s="332"/>
      <c r="H2509" s="332"/>
      <c r="I2509" s="332"/>
      <c r="J2509" s="332"/>
    </row>
    <row r="2510" spans="2:10" x14ac:dyDescent="0.25">
      <c r="B2510" s="329"/>
      <c r="C2510" s="330"/>
      <c r="D2510" s="331"/>
      <c r="E2510" s="332"/>
      <c r="F2510" s="332"/>
      <c r="G2510" s="332"/>
      <c r="H2510" s="332"/>
      <c r="I2510" s="332"/>
      <c r="J2510" s="332"/>
    </row>
    <row r="2511" spans="2:10" x14ac:dyDescent="0.25">
      <c r="B2511" s="329"/>
      <c r="C2511" s="330"/>
      <c r="D2511" s="331"/>
      <c r="E2511" s="332"/>
      <c r="F2511" s="332"/>
      <c r="G2511" s="332"/>
      <c r="H2511" s="332"/>
      <c r="I2511" s="332"/>
      <c r="J2511" s="332"/>
    </row>
    <row r="2512" spans="2:10" x14ac:dyDescent="0.25">
      <c r="B2512" s="329"/>
      <c r="C2512" s="330"/>
      <c r="D2512" s="331"/>
      <c r="E2512" s="332"/>
      <c r="F2512" s="332"/>
      <c r="G2512" s="332"/>
      <c r="H2512" s="332"/>
      <c r="I2512" s="332"/>
      <c r="J2512" s="332"/>
    </row>
    <row r="2513" spans="2:10" x14ac:dyDescent="0.25">
      <c r="B2513" s="329"/>
      <c r="C2513" s="330"/>
      <c r="D2513" s="331"/>
      <c r="E2513" s="332"/>
      <c r="F2513" s="332"/>
      <c r="G2513" s="332"/>
      <c r="H2513" s="332"/>
      <c r="I2513" s="332"/>
      <c r="J2513" s="332"/>
    </row>
    <row r="2514" spans="2:10" x14ac:dyDescent="0.25">
      <c r="B2514" s="329"/>
      <c r="C2514" s="330"/>
      <c r="D2514" s="331"/>
      <c r="E2514" s="332"/>
      <c r="F2514" s="332"/>
      <c r="G2514" s="332"/>
      <c r="H2514" s="332"/>
      <c r="I2514" s="332"/>
      <c r="J2514" s="332"/>
    </row>
    <row r="2515" spans="2:10" x14ac:dyDescent="0.25">
      <c r="B2515" s="329"/>
      <c r="C2515" s="330"/>
      <c r="D2515" s="331"/>
      <c r="E2515" s="332"/>
      <c r="F2515" s="332"/>
      <c r="G2515" s="332"/>
      <c r="H2515" s="332"/>
      <c r="I2515" s="332"/>
      <c r="J2515" s="332"/>
    </row>
    <row r="2516" spans="2:10" x14ac:dyDescent="0.25">
      <c r="B2516" s="329"/>
      <c r="C2516" s="330"/>
      <c r="D2516" s="331"/>
      <c r="E2516" s="332"/>
      <c r="F2516" s="332"/>
      <c r="G2516" s="332"/>
      <c r="H2516" s="332"/>
      <c r="I2516" s="332"/>
      <c r="J2516" s="332"/>
    </row>
    <row r="2517" spans="2:10" x14ac:dyDescent="0.25">
      <c r="B2517" s="329"/>
      <c r="C2517" s="330"/>
      <c r="D2517" s="331"/>
      <c r="E2517" s="332"/>
      <c r="F2517" s="332"/>
      <c r="G2517" s="332"/>
      <c r="H2517" s="332"/>
      <c r="I2517" s="332"/>
      <c r="J2517" s="332"/>
    </row>
    <row r="2518" spans="2:10" x14ac:dyDescent="0.25">
      <c r="B2518" s="329"/>
      <c r="C2518" s="330"/>
      <c r="D2518" s="331"/>
      <c r="E2518" s="332"/>
      <c r="F2518" s="332"/>
      <c r="G2518" s="332"/>
      <c r="H2518" s="332"/>
      <c r="I2518" s="332"/>
      <c r="J2518" s="332"/>
    </row>
    <row r="2519" spans="2:10" x14ac:dyDescent="0.25">
      <c r="B2519" s="329"/>
      <c r="C2519" s="330"/>
      <c r="D2519" s="331"/>
      <c r="E2519" s="332"/>
      <c r="F2519" s="332"/>
      <c r="G2519" s="332"/>
      <c r="H2519" s="332"/>
      <c r="I2519" s="332"/>
      <c r="J2519" s="332"/>
    </row>
    <row r="2520" spans="2:10" x14ac:dyDescent="0.25">
      <c r="B2520" s="329"/>
      <c r="C2520" s="330"/>
      <c r="D2520" s="331"/>
      <c r="E2520" s="332"/>
      <c r="F2520" s="332"/>
      <c r="G2520" s="332"/>
      <c r="H2520" s="332"/>
      <c r="I2520" s="332"/>
      <c r="J2520" s="332"/>
    </row>
    <row r="2521" spans="2:10" x14ac:dyDescent="0.25">
      <c r="B2521" s="329"/>
      <c r="C2521" s="330"/>
      <c r="D2521" s="331"/>
      <c r="E2521" s="332"/>
      <c r="F2521" s="332"/>
      <c r="G2521" s="332"/>
      <c r="H2521" s="332"/>
      <c r="I2521" s="332"/>
      <c r="J2521" s="332"/>
    </row>
    <row r="2522" spans="2:10" x14ac:dyDescent="0.25">
      <c r="B2522" s="329"/>
      <c r="C2522" s="330"/>
      <c r="D2522" s="331"/>
      <c r="E2522" s="332"/>
      <c r="F2522" s="332"/>
      <c r="G2522" s="332"/>
      <c r="H2522" s="332"/>
      <c r="I2522" s="332"/>
      <c r="J2522" s="332"/>
    </row>
    <row r="2523" spans="2:10" x14ac:dyDescent="0.25">
      <c r="B2523" s="329"/>
      <c r="C2523" s="330"/>
      <c r="D2523" s="331"/>
      <c r="E2523" s="332"/>
      <c r="F2523" s="332"/>
      <c r="G2523" s="332"/>
      <c r="H2523" s="332"/>
      <c r="I2523" s="332"/>
      <c r="J2523" s="332"/>
    </row>
    <row r="2524" spans="2:10" x14ac:dyDescent="0.25">
      <c r="B2524" s="329"/>
      <c r="C2524" s="330"/>
      <c r="D2524" s="331"/>
      <c r="E2524" s="332"/>
      <c r="F2524" s="332"/>
      <c r="G2524" s="332"/>
      <c r="H2524" s="332"/>
      <c r="I2524" s="332"/>
      <c r="J2524" s="332"/>
    </row>
    <row r="2525" spans="2:10" x14ac:dyDescent="0.25">
      <c r="B2525" s="329"/>
      <c r="C2525" s="330"/>
      <c r="D2525" s="331"/>
      <c r="E2525" s="332"/>
      <c r="F2525" s="332"/>
      <c r="G2525" s="332"/>
      <c r="H2525" s="332"/>
      <c r="I2525" s="332"/>
      <c r="J2525" s="332"/>
    </row>
    <row r="2526" spans="2:10" x14ac:dyDescent="0.25">
      <c r="B2526" s="329"/>
      <c r="C2526" s="330"/>
      <c r="D2526" s="331"/>
      <c r="E2526" s="332"/>
      <c r="F2526" s="332"/>
      <c r="G2526" s="332"/>
      <c r="H2526" s="332"/>
      <c r="I2526" s="332"/>
      <c r="J2526" s="332"/>
    </row>
    <row r="2527" spans="2:10" x14ac:dyDescent="0.25">
      <c r="B2527" s="329"/>
      <c r="C2527" s="330"/>
      <c r="D2527" s="331"/>
      <c r="E2527" s="332"/>
      <c r="F2527" s="332"/>
      <c r="G2527" s="332"/>
      <c r="H2527" s="332"/>
      <c r="I2527" s="332"/>
      <c r="J2527" s="332"/>
    </row>
    <row r="2528" spans="2:10" x14ac:dyDescent="0.25">
      <c r="B2528" s="329"/>
      <c r="C2528" s="330"/>
      <c r="D2528" s="331"/>
      <c r="E2528" s="332"/>
      <c r="F2528" s="332"/>
      <c r="G2528" s="332"/>
      <c r="H2528" s="332"/>
      <c r="I2528" s="332"/>
      <c r="J2528" s="332"/>
    </row>
    <row r="2529" spans="2:10" x14ac:dyDescent="0.25">
      <c r="B2529" s="329"/>
      <c r="C2529" s="330"/>
      <c r="D2529" s="331"/>
      <c r="E2529" s="332"/>
      <c r="F2529" s="332"/>
      <c r="G2529" s="332"/>
      <c r="H2529" s="332"/>
      <c r="I2529" s="332"/>
      <c r="J2529" s="332"/>
    </row>
    <row r="2530" spans="2:10" x14ac:dyDescent="0.25">
      <c r="B2530" s="329"/>
      <c r="C2530" s="330"/>
      <c r="D2530" s="331"/>
      <c r="E2530" s="332"/>
      <c r="F2530" s="332"/>
      <c r="G2530" s="332"/>
      <c r="H2530" s="332"/>
      <c r="I2530" s="332"/>
      <c r="J2530" s="332"/>
    </row>
    <row r="2531" spans="2:10" x14ac:dyDescent="0.25">
      <c r="B2531" s="329"/>
      <c r="C2531" s="330"/>
      <c r="D2531" s="331"/>
      <c r="E2531" s="332"/>
      <c r="F2531" s="332"/>
      <c r="G2531" s="332"/>
      <c r="H2531" s="332"/>
      <c r="I2531" s="332"/>
      <c r="J2531" s="332"/>
    </row>
    <row r="2532" spans="2:10" x14ac:dyDescent="0.25">
      <c r="B2532" s="329"/>
      <c r="C2532" s="330"/>
      <c r="D2532" s="331"/>
      <c r="E2532" s="332"/>
      <c r="F2532" s="332"/>
      <c r="G2532" s="332"/>
      <c r="H2532" s="332"/>
      <c r="I2532" s="332"/>
      <c r="J2532" s="332"/>
    </row>
    <row r="2533" spans="2:10" x14ac:dyDescent="0.25">
      <c r="B2533" s="329"/>
      <c r="C2533" s="330"/>
      <c r="D2533" s="331"/>
      <c r="E2533" s="332"/>
      <c r="F2533" s="332"/>
      <c r="G2533" s="332"/>
      <c r="H2533" s="332"/>
      <c r="I2533" s="332"/>
      <c r="J2533" s="332"/>
    </row>
    <row r="2534" spans="2:10" x14ac:dyDescent="0.25">
      <c r="B2534" s="329"/>
      <c r="C2534" s="330"/>
      <c r="D2534" s="331"/>
      <c r="E2534" s="332"/>
      <c r="F2534" s="332"/>
      <c r="G2534" s="332"/>
      <c r="H2534" s="332"/>
      <c r="I2534" s="332"/>
      <c r="J2534" s="332"/>
    </row>
    <row r="2535" spans="2:10" x14ac:dyDescent="0.25">
      <c r="B2535" s="329"/>
      <c r="C2535" s="330"/>
      <c r="D2535" s="331"/>
      <c r="E2535" s="332"/>
      <c r="F2535" s="332"/>
      <c r="G2535" s="332"/>
      <c r="H2535" s="332"/>
      <c r="I2535" s="332"/>
      <c r="J2535" s="332"/>
    </row>
    <row r="2536" spans="2:10" x14ac:dyDescent="0.25">
      <c r="B2536" s="329"/>
      <c r="C2536" s="330"/>
      <c r="D2536" s="331"/>
      <c r="E2536" s="332"/>
      <c r="F2536" s="332"/>
      <c r="G2536" s="332"/>
      <c r="H2536" s="332"/>
      <c r="I2536" s="332"/>
      <c r="J2536" s="332"/>
    </row>
    <row r="2537" spans="2:10" x14ac:dyDescent="0.25">
      <c r="B2537" s="329"/>
      <c r="C2537" s="330"/>
      <c r="D2537" s="331"/>
      <c r="E2537" s="332"/>
      <c r="F2537" s="332"/>
      <c r="G2537" s="332"/>
      <c r="H2537" s="332"/>
      <c r="I2537" s="332"/>
      <c r="J2537" s="332"/>
    </row>
    <row r="2538" spans="2:10" x14ac:dyDescent="0.25">
      <c r="B2538" s="329"/>
      <c r="C2538" s="330"/>
      <c r="D2538" s="331"/>
      <c r="E2538" s="332"/>
      <c r="F2538" s="332"/>
      <c r="G2538" s="332"/>
      <c r="H2538" s="332"/>
      <c r="I2538" s="332"/>
      <c r="J2538" s="332"/>
    </row>
    <row r="2539" spans="2:10" x14ac:dyDescent="0.25">
      <c r="B2539" s="329"/>
      <c r="C2539" s="330"/>
      <c r="D2539" s="331"/>
      <c r="E2539" s="332"/>
      <c r="F2539" s="332"/>
      <c r="G2539" s="332"/>
      <c r="H2539" s="332"/>
      <c r="I2539" s="332"/>
      <c r="J2539" s="332"/>
    </row>
    <row r="2540" spans="2:10" x14ac:dyDescent="0.25">
      <c r="B2540" s="329"/>
      <c r="C2540" s="330"/>
      <c r="D2540" s="331"/>
      <c r="E2540" s="332"/>
      <c r="F2540" s="332"/>
      <c r="G2540" s="332"/>
      <c r="H2540" s="332"/>
      <c r="I2540" s="332"/>
      <c r="J2540" s="332"/>
    </row>
    <row r="2541" spans="2:10" x14ac:dyDescent="0.25">
      <c r="B2541" s="329"/>
      <c r="C2541" s="330"/>
      <c r="D2541" s="331"/>
      <c r="E2541" s="332"/>
      <c r="F2541" s="332"/>
      <c r="G2541" s="332"/>
      <c r="H2541" s="332"/>
      <c r="I2541" s="332"/>
      <c r="J2541" s="332"/>
    </row>
    <row r="2542" spans="2:10" x14ac:dyDescent="0.25">
      <c r="B2542" s="329"/>
      <c r="C2542" s="330"/>
      <c r="D2542" s="331"/>
      <c r="E2542" s="332"/>
      <c r="F2542" s="332"/>
      <c r="G2542" s="332"/>
      <c r="H2542" s="332"/>
      <c r="I2542" s="332"/>
      <c r="J2542" s="332"/>
    </row>
    <row r="2543" spans="2:10" x14ac:dyDescent="0.25">
      <c r="B2543" s="329"/>
      <c r="C2543" s="330"/>
      <c r="D2543" s="331"/>
      <c r="E2543" s="332"/>
      <c r="F2543" s="332"/>
      <c r="G2543" s="332"/>
      <c r="H2543" s="332"/>
      <c r="I2543" s="332"/>
      <c r="J2543" s="332"/>
    </row>
    <row r="2544" spans="2:10" x14ac:dyDescent="0.25">
      <c r="B2544" s="329"/>
      <c r="C2544" s="330"/>
      <c r="D2544" s="331"/>
      <c r="E2544" s="332"/>
      <c r="F2544" s="332"/>
      <c r="G2544" s="332"/>
      <c r="H2544" s="332"/>
      <c r="I2544" s="332"/>
      <c r="J2544" s="332"/>
    </row>
    <row r="2545" spans="2:10" x14ac:dyDescent="0.25">
      <c r="B2545" s="329"/>
      <c r="C2545" s="330"/>
      <c r="D2545" s="331"/>
      <c r="E2545" s="332"/>
      <c r="F2545" s="332"/>
      <c r="G2545" s="332"/>
      <c r="H2545" s="332"/>
      <c r="I2545" s="332"/>
      <c r="J2545" s="332"/>
    </row>
    <row r="2546" spans="2:10" x14ac:dyDescent="0.25">
      <c r="B2546" s="329"/>
      <c r="C2546" s="330"/>
      <c r="D2546" s="331"/>
      <c r="E2546" s="332"/>
      <c r="F2546" s="332"/>
      <c r="G2546" s="332"/>
      <c r="H2546" s="332"/>
      <c r="I2546" s="332"/>
      <c r="J2546" s="332"/>
    </row>
    <row r="2547" spans="2:10" x14ac:dyDescent="0.25">
      <c r="B2547" s="329"/>
      <c r="C2547" s="330"/>
      <c r="D2547" s="331"/>
      <c r="E2547" s="332"/>
      <c r="F2547" s="332"/>
      <c r="G2547" s="332"/>
      <c r="H2547" s="332"/>
      <c r="I2547" s="332"/>
      <c r="J2547" s="332"/>
    </row>
    <row r="2548" spans="2:10" x14ac:dyDescent="0.25">
      <c r="B2548" s="329"/>
      <c r="C2548" s="330"/>
      <c r="D2548" s="331"/>
      <c r="E2548" s="332"/>
      <c r="F2548" s="332"/>
      <c r="G2548" s="332"/>
      <c r="H2548" s="332"/>
      <c r="I2548" s="332"/>
      <c r="J2548" s="332"/>
    </row>
    <row r="2549" spans="2:10" x14ac:dyDescent="0.25">
      <c r="B2549" s="329"/>
      <c r="C2549" s="330"/>
      <c r="D2549" s="331"/>
      <c r="E2549" s="332"/>
      <c r="F2549" s="332"/>
      <c r="G2549" s="332"/>
      <c r="H2549" s="332"/>
      <c r="I2549" s="332"/>
      <c r="J2549" s="332"/>
    </row>
    <row r="2550" spans="2:10" x14ac:dyDescent="0.25">
      <c r="B2550" s="329"/>
      <c r="C2550" s="330"/>
      <c r="D2550" s="331"/>
      <c r="E2550" s="332"/>
      <c r="F2550" s="332"/>
      <c r="G2550" s="332"/>
      <c r="H2550" s="332"/>
      <c r="I2550" s="332"/>
      <c r="J2550" s="332"/>
    </row>
    <row r="2551" spans="2:10" x14ac:dyDescent="0.25">
      <c r="B2551" s="329"/>
      <c r="C2551" s="330"/>
      <c r="D2551" s="331"/>
      <c r="E2551" s="332"/>
      <c r="F2551" s="332"/>
      <c r="G2551" s="332"/>
      <c r="H2551" s="332"/>
      <c r="I2551" s="332"/>
      <c r="J2551" s="332"/>
    </row>
    <row r="2552" spans="2:10" x14ac:dyDescent="0.25">
      <c r="B2552" s="329"/>
      <c r="C2552" s="330"/>
      <c r="D2552" s="331"/>
      <c r="E2552" s="332"/>
      <c r="F2552" s="332"/>
      <c r="G2552" s="332"/>
      <c r="H2552" s="332"/>
      <c r="I2552" s="332"/>
      <c r="J2552" s="332"/>
    </row>
    <row r="2553" spans="2:10" x14ac:dyDescent="0.25">
      <c r="B2553" s="329"/>
      <c r="C2553" s="330"/>
      <c r="D2553" s="331"/>
      <c r="E2553" s="332"/>
      <c r="F2553" s="332"/>
      <c r="G2553" s="332"/>
      <c r="H2553" s="332"/>
      <c r="I2553" s="332"/>
      <c r="J2553" s="332"/>
    </row>
    <row r="2554" spans="2:10" x14ac:dyDescent="0.25">
      <c r="B2554" s="329"/>
      <c r="C2554" s="330"/>
      <c r="D2554" s="331"/>
      <c r="E2554" s="332"/>
      <c r="F2554" s="332"/>
      <c r="G2554" s="332"/>
      <c r="H2554" s="332"/>
      <c r="I2554" s="332"/>
      <c r="J2554" s="332"/>
    </row>
    <row r="2555" spans="2:10" x14ac:dyDescent="0.25">
      <c r="B2555" s="329"/>
      <c r="C2555" s="330"/>
      <c r="D2555" s="331"/>
      <c r="E2555" s="332"/>
      <c r="F2555" s="332"/>
      <c r="G2555" s="332"/>
      <c r="H2555" s="332"/>
      <c r="I2555" s="332"/>
      <c r="J2555" s="332"/>
    </row>
    <row r="2556" spans="2:10" x14ac:dyDescent="0.25">
      <c r="B2556" s="329"/>
      <c r="C2556" s="330"/>
      <c r="D2556" s="331"/>
      <c r="E2556" s="332"/>
      <c r="F2556" s="332"/>
      <c r="G2556" s="332"/>
      <c r="H2556" s="332"/>
      <c r="I2556" s="332"/>
      <c r="J2556" s="332"/>
    </row>
    <row r="2557" spans="2:10" x14ac:dyDescent="0.25">
      <c r="B2557" s="329"/>
      <c r="C2557" s="330"/>
      <c r="D2557" s="331"/>
      <c r="E2557" s="332"/>
      <c r="F2557" s="332"/>
      <c r="G2557" s="332"/>
      <c r="H2557" s="332"/>
      <c r="I2557" s="332"/>
      <c r="J2557" s="332"/>
    </row>
    <row r="2558" spans="2:10" x14ac:dyDescent="0.25">
      <c r="B2558" s="329"/>
      <c r="C2558" s="330"/>
      <c r="D2558" s="331"/>
      <c r="E2558" s="332"/>
      <c r="F2558" s="332"/>
      <c r="G2558" s="332"/>
      <c r="H2558" s="332"/>
      <c r="I2558" s="332"/>
      <c r="J2558" s="332"/>
    </row>
    <row r="2559" spans="2:10" x14ac:dyDescent="0.25">
      <c r="B2559" s="329"/>
      <c r="C2559" s="330"/>
      <c r="D2559" s="331"/>
      <c r="E2559" s="332"/>
      <c r="F2559" s="332"/>
      <c r="G2559" s="332"/>
      <c r="H2559" s="332"/>
      <c r="I2559" s="332"/>
      <c r="J2559" s="332"/>
    </row>
    <row r="2560" spans="2:10" x14ac:dyDescent="0.25">
      <c r="B2560" s="329"/>
      <c r="C2560" s="330"/>
      <c r="D2560" s="331"/>
      <c r="E2560" s="332"/>
      <c r="F2560" s="332"/>
      <c r="G2560" s="332"/>
      <c r="H2560" s="332"/>
      <c r="I2560" s="332"/>
      <c r="J2560" s="332"/>
    </row>
    <row r="2561" spans="2:10" x14ac:dyDescent="0.25">
      <c r="B2561" s="329"/>
      <c r="C2561" s="330"/>
      <c r="D2561" s="331"/>
      <c r="E2561" s="332"/>
      <c r="F2561" s="332"/>
      <c r="G2561" s="332"/>
      <c r="H2561" s="332"/>
      <c r="I2561" s="332"/>
      <c r="J2561" s="332"/>
    </row>
    <row r="2562" spans="2:10" x14ac:dyDescent="0.25">
      <c r="B2562" s="329"/>
      <c r="C2562" s="330"/>
      <c r="D2562" s="331"/>
      <c r="E2562" s="332"/>
      <c r="F2562" s="332"/>
      <c r="G2562" s="332"/>
      <c r="H2562" s="332"/>
      <c r="I2562" s="332"/>
      <c r="J2562" s="332"/>
    </row>
    <row r="2563" spans="2:10" x14ac:dyDescent="0.25">
      <c r="B2563" s="329"/>
      <c r="C2563" s="330"/>
      <c r="D2563" s="331"/>
      <c r="E2563" s="332"/>
      <c r="F2563" s="332"/>
      <c r="G2563" s="332"/>
      <c r="H2563" s="332"/>
      <c r="I2563" s="332"/>
      <c r="J2563" s="332"/>
    </row>
    <row r="2564" spans="2:10" x14ac:dyDescent="0.25">
      <c r="B2564" s="329"/>
      <c r="C2564" s="330"/>
      <c r="D2564" s="331"/>
      <c r="E2564" s="332"/>
      <c r="F2564" s="332"/>
      <c r="G2564" s="332"/>
      <c r="H2564" s="332"/>
      <c r="I2564" s="332"/>
      <c r="J2564" s="332"/>
    </row>
    <row r="2565" spans="2:10" x14ac:dyDescent="0.25">
      <c r="B2565" s="329"/>
      <c r="C2565" s="330"/>
      <c r="D2565" s="331"/>
      <c r="E2565" s="332"/>
      <c r="F2565" s="332"/>
      <c r="G2565" s="332"/>
      <c r="H2565" s="332"/>
      <c r="I2565" s="332"/>
      <c r="J2565" s="332"/>
    </row>
    <row r="2566" spans="2:10" x14ac:dyDescent="0.25">
      <c r="B2566" s="329"/>
      <c r="C2566" s="330"/>
      <c r="D2566" s="331"/>
      <c r="E2566" s="332"/>
      <c r="F2566" s="332"/>
      <c r="G2566" s="332"/>
      <c r="H2566" s="332"/>
      <c r="I2566" s="332"/>
      <c r="J2566" s="332"/>
    </row>
    <row r="2567" spans="2:10" x14ac:dyDescent="0.25">
      <c r="B2567" s="329"/>
      <c r="C2567" s="330"/>
      <c r="D2567" s="331"/>
      <c r="E2567" s="332"/>
      <c r="F2567" s="332"/>
      <c r="G2567" s="332"/>
      <c r="H2567" s="332"/>
      <c r="I2567" s="332"/>
      <c r="J2567" s="332"/>
    </row>
    <row r="2568" spans="2:10" x14ac:dyDescent="0.25">
      <c r="B2568" s="329"/>
      <c r="C2568" s="330"/>
      <c r="D2568" s="331"/>
      <c r="E2568" s="332"/>
      <c r="F2568" s="332"/>
      <c r="G2568" s="332"/>
      <c r="H2568" s="332"/>
      <c r="I2568" s="332"/>
      <c r="J2568" s="332"/>
    </row>
    <row r="2569" spans="2:10" x14ac:dyDescent="0.25">
      <c r="B2569" s="329"/>
      <c r="C2569" s="330"/>
      <c r="D2569" s="331"/>
      <c r="E2569" s="332"/>
      <c r="F2569" s="332"/>
      <c r="G2569" s="332"/>
      <c r="H2569" s="332"/>
      <c r="I2569" s="332"/>
      <c r="J2569" s="332"/>
    </row>
    <row r="2570" spans="2:10" x14ac:dyDescent="0.25">
      <c r="B2570" s="329"/>
      <c r="C2570" s="330"/>
      <c r="D2570" s="331"/>
      <c r="E2570" s="332"/>
      <c r="F2570" s="332"/>
      <c r="G2570" s="332"/>
      <c r="H2570" s="332"/>
      <c r="I2570" s="332"/>
      <c r="J2570" s="332"/>
    </row>
    <row r="2571" spans="2:10" x14ac:dyDescent="0.25">
      <c r="B2571" s="329"/>
      <c r="C2571" s="330"/>
      <c r="D2571" s="331"/>
      <c r="E2571" s="332"/>
      <c r="F2571" s="332"/>
      <c r="G2571" s="332"/>
      <c r="H2571" s="332"/>
      <c r="I2571" s="332"/>
      <c r="J2571" s="332"/>
    </row>
    <row r="2572" spans="2:10" x14ac:dyDescent="0.25">
      <c r="B2572" s="329"/>
      <c r="C2572" s="330"/>
      <c r="D2572" s="331"/>
      <c r="E2572" s="332"/>
      <c r="F2572" s="332"/>
      <c r="G2572" s="332"/>
      <c r="H2572" s="332"/>
      <c r="I2572" s="332"/>
      <c r="J2572" s="332"/>
    </row>
    <row r="2573" spans="2:10" x14ac:dyDescent="0.25">
      <c r="B2573" s="329"/>
      <c r="C2573" s="330"/>
      <c r="D2573" s="331"/>
      <c r="E2573" s="332"/>
      <c r="F2573" s="332"/>
      <c r="G2573" s="332"/>
      <c r="H2573" s="332"/>
      <c r="I2573" s="332"/>
      <c r="J2573" s="332"/>
    </row>
    <row r="2574" spans="2:10" x14ac:dyDescent="0.25">
      <c r="B2574" s="329"/>
      <c r="C2574" s="330"/>
      <c r="D2574" s="331"/>
      <c r="E2574" s="332"/>
      <c r="F2574" s="332"/>
      <c r="G2574" s="332"/>
      <c r="H2574" s="332"/>
      <c r="I2574" s="332"/>
      <c r="J2574" s="332"/>
    </row>
    <row r="2575" spans="2:10" x14ac:dyDescent="0.25">
      <c r="B2575" s="329"/>
      <c r="C2575" s="330"/>
      <c r="D2575" s="331"/>
      <c r="E2575" s="332"/>
      <c r="F2575" s="332"/>
      <c r="G2575" s="332"/>
      <c r="H2575" s="332"/>
      <c r="I2575" s="332"/>
      <c r="J2575" s="332"/>
    </row>
    <row r="2576" spans="2:10" x14ac:dyDescent="0.25">
      <c r="B2576" s="329"/>
      <c r="C2576" s="330"/>
      <c r="D2576" s="331"/>
      <c r="E2576" s="332"/>
      <c r="F2576" s="332"/>
      <c r="G2576" s="332"/>
      <c r="H2576" s="332"/>
      <c r="I2576" s="332"/>
      <c r="J2576" s="332"/>
    </row>
    <row r="2577" spans="2:10" x14ac:dyDescent="0.25">
      <c r="B2577" s="329"/>
      <c r="C2577" s="330"/>
      <c r="D2577" s="331"/>
      <c r="E2577" s="332"/>
      <c r="F2577" s="332"/>
      <c r="G2577" s="332"/>
      <c r="H2577" s="332"/>
      <c r="I2577" s="332"/>
      <c r="J2577" s="332"/>
    </row>
    <row r="2578" spans="2:10" x14ac:dyDescent="0.25">
      <c r="B2578" s="329"/>
      <c r="C2578" s="330"/>
      <c r="D2578" s="331"/>
      <c r="E2578" s="332"/>
      <c r="F2578" s="332"/>
      <c r="G2578" s="332"/>
      <c r="H2578" s="332"/>
      <c r="I2578" s="332"/>
      <c r="J2578" s="332"/>
    </row>
    <row r="2579" spans="2:10" x14ac:dyDescent="0.25">
      <c r="B2579" s="329"/>
      <c r="C2579" s="330"/>
      <c r="D2579" s="331"/>
      <c r="E2579" s="332"/>
      <c r="F2579" s="332"/>
      <c r="G2579" s="332"/>
      <c r="H2579" s="332"/>
      <c r="I2579" s="332"/>
      <c r="J2579" s="332"/>
    </row>
    <row r="2580" spans="2:10" x14ac:dyDescent="0.25">
      <c r="B2580" s="329"/>
      <c r="C2580" s="330"/>
      <c r="D2580" s="331"/>
      <c r="E2580" s="332"/>
      <c r="F2580" s="332"/>
      <c r="G2580" s="332"/>
      <c r="H2580" s="332"/>
      <c r="I2580" s="332"/>
      <c r="J2580" s="332"/>
    </row>
    <row r="2581" spans="2:10" x14ac:dyDescent="0.25">
      <c r="B2581" s="329"/>
      <c r="C2581" s="330"/>
      <c r="D2581" s="331"/>
      <c r="E2581" s="332"/>
      <c r="F2581" s="332"/>
      <c r="G2581" s="332"/>
      <c r="H2581" s="332"/>
      <c r="I2581" s="332"/>
      <c r="J2581" s="332"/>
    </row>
    <row r="2582" spans="2:10" x14ac:dyDescent="0.25">
      <c r="B2582" s="329"/>
      <c r="C2582" s="330"/>
      <c r="D2582" s="331"/>
      <c r="E2582" s="332"/>
      <c r="F2582" s="332"/>
      <c r="G2582" s="332"/>
      <c r="H2582" s="332"/>
      <c r="I2582" s="332"/>
      <c r="J2582" s="332"/>
    </row>
    <row r="2583" spans="2:10" x14ac:dyDescent="0.25">
      <c r="B2583" s="329"/>
      <c r="C2583" s="330"/>
      <c r="D2583" s="331"/>
      <c r="E2583" s="332"/>
      <c r="F2583" s="332"/>
      <c r="G2583" s="332"/>
      <c r="H2583" s="332"/>
      <c r="I2583" s="332"/>
      <c r="J2583" s="332"/>
    </row>
    <row r="2584" spans="2:10" x14ac:dyDescent="0.25">
      <c r="B2584" s="329"/>
      <c r="C2584" s="330"/>
      <c r="D2584" s="331"/>
      <c r="E2584" s="332"/>
      <c r="F2584" s="332"/>
      <c r="G2584" s="332"/>
      <c r="H2584" s="332"/>
      <c r="I2584" s="332"/>
      <c r="J2584" s="332"/>
    </row>
    <row r="2585" spans="2:10" x14ac:dyDescent="0.25">
      <c r="B2585" s="329"/>
      <c r="C2585" s="330"/>
      <c r="D2585" s="331"/>
      <c r="E2585" s="332"/>
      <c r="F2585" s="332"/>
      <c r="G2585" s="332"/>
      <c r="H2585" s="332"/>
      <c r="I2585" s="332"/>
      <c r="J2585" s="332"/>
    </row>
    <row r="2586" spans="2:10" x14ac:dyDescent="0.25">
      <c r="B2586" s="329"/>
      <c r="C2586" s="330"/>
      <c r="D2586" s="331"/>
      <c r="E2586" s="332"/>
      <c r="F2586" s="332"/>
      <c r="G2586" s="332"/>
      <c r="H2586" s="332"/>
      <c r="I2586" s="332"/>
      <c r="J2586" s="332"/>
    </row>
    <row r="2587" spans="2:10" x14ac:dyDescent="0.25">
      <c r="B2587" s="329"/>
      <c r="C2587" s="330"/>
      <c r="D2587" s="331"/>
      <c r="E2587" s="332"/>
      <c r="F2587" s="332"/>
      <c r="G2587" s="332"/>
      <c r="H2587" s="332"/>
      <c r="I2587" s="332"/>
      <c r="J2587" s="332"/>
    </row>
    <row r="2588" spans="2:10" x14ac:dyDescent="0.25">
      <c r="B2588" s="329"/>
      <c r="C2588" s="330"/>
      <c r="D2588" s="331"/>
      <c r="E2588" s="332"/>
      <c r="F2588" s="332"/>
      <c r="G2588" s="332"/>
      <c r="H2588" s="332"/>
      <c r="I2588" s="332"/>
      <c r="J2588" s="332"/>
    </row>
    <row r="2589" spans="2:10" x14ac:dyDescent="0.25">
      <c r="B2589" s="329"/>
      <c r="C2589" s="330"/>
      <c r="D2589" s="331"/>
      <c r="E2589" s="332"/>
      <c r="F2589" s="332"/>
      <c r="G2589" s="332"/>
      <c r="H2589" s="332"/>
      <c r="I2589" s="332"/>
      <c r="J2589" s="332"/>
    </row>
    <row r="2590" spans="2:10" x14ac:dyDescent="0.25">
      <c r="B2590" s="329"/>
      <c r="C2590" s="330"/>
      <c r="D2590" s="331"/>
      <c r="E2590" s="332"/>
      <c r="F2590" s="332"/>
      <c r="G2590" s="332"/>
      <c r="H2590" s="332"/>
      <c r="I2590" s="332"/>
      <c r="J2590" s="332"/>
    </row>
    <row r="2591" spans="2:10" x14ac:dyDescent="0.25">
      <c r="B2591" s="329"/>
      <c r="C2591" s="330"/>
      <c r="D2591" s="331"/>
      <c r="E2591" s="332"/>
      <c r="F2591" s="332"/>
      <c r="G2591" s="332"/>
      <c r="H2591" s="332"/>
      <c r="I2591" s="332"/>
      <c r="J2591" s="332"/>
    </row>
    <row r="2592" spans="2:10" x14ac:dyDescent="0.25">
      <c r="B2592" s="329"/>
      <c r="C2592" s="330"/>
      <c r="D2592" s="331"/>
      <c r="E2592" s="332"/>
      <c r="F2592" s="332"/>
      <c r="G2592" s="332"/>
      <c r="H2592" s="332"/>
      <c r="I2592" s="332"/>
      <c r="J2592" s="332"/>
    </row>
    <row r="2593" spans="2:10" x14ac:dyDescent="0.25">
      <c r="B2593" s="329"/>
      <c r="C2593" s="330"/>
      <c r="D2593" s="331"/>
      <c r="E2593" s="332"/>
      <c r="F2593" s="332"/>
      <c r="G2593" s="332"/>
      <c r="H2593" s="332"/>
      <c r="I2593" s="332"/>
      <c r="J2593" s="332"/>
    </row>
    <row r="2594" spans="2:10" x14ac:dyDescent="0.25">
      <c r="B2594" s="329"/>
      <c r="C2594" s="330"/>
      <c r="D2594" s="331"/>
      <c r="E2594" s="332"/>
      <c r="F2594" s="332"/>
      <c r="G2594" s="332"/>
      <c r="H2594" s="332"/>
      <c r="I2594" s="332"/>
      <c r="J2594" s="332"/>
    </row>
    <row r="2595" spans="2:10" x14ac:dyDescent="0.25">
      <c r="B2595" s="329"/>
      <c r="C2595" s="330"/>
      <c r="D2595" s="331"/>
      <c r="E2595" s="332"/>
      <c r="F2595" s="332"/>
      <c r="G2595" s="332"/>
      <c r="H2595" s="332"/>
      <c r="I2595" s="332"/>
      <c r="J2595" s="332"/>
    </row>
    <row r="2596" spans="2:10" x14ac:dyDescent="0.25">
      <c r="B2596" s="329"/>
      <c r="C2596" s="330"/>
      <c r="D2596" s="331"/>
      <c r="E2596" s="332"/>
      <c r="F2596" s="332"/>
      <c r="G2596" s="332"/>
      <c r="H2596" s="332"/>
      <c r="I2596" s="332"/>
      <c r="J2596" s="332"/>
    </row>
    <row r="2597" spans="2:10" x14ac:dyDescent="0.25">
      <c r="B2597" s="329"/>
      <c r="C2597" s="330"/>
      <c r="D2597" s="331"/>
      <c r="E2597" s="332"/>
      <c r="F2597" s="332"/>
      <c r="G2597" s="332"/>
      <c r="H2597" s="332"/>
      <c r="I2597" s="332"/>
      <c r="J2597" s="332"/>
    </row>
    <row r="2598" spans="2:10" x14ac:dyDescent="0.25">
      <c r="B2598" s="329"/>
      <c r="C2598" s="330"/>
      <c r="D2598" s="331"/>
      <c r="E2598" s="332"/>
      <c r="F2598" s="332"/>
      <c r="G2598" s="332"/>
      <c r="H2598" s="332"/>
      <c r="I2598" s="332"/>
      <c r="J2598" s="332"/>
    </row>
    <row r="2599" spans="2:10" x14ac:dyDescent="0.25">
      <c r="B2599" s="329"/>
      <c r="C2599" s="330"/>
      <c r="D2599" s="331"/>
      <c r="E2599" s="332"/>
      <c r="F2599" s="332"/>
      <c r="G2599" s="332"/>
      <c r="H2599" s="332"/>
      <c r="I2599" s="332"/>
      <c r="J2599" s="332"/>
    </row>
    <row r="2600" spans="2:10" x14ac:dyDescent="0.25">
      <c r="B2600" s="329"/>
      <c r="C2600" s="330"/>
      <c r="D2600" s="331"/>
      <c r="E2600" s="332"/>
      <c r="F2600" s="332"/>
      <c r="G2600" s="332"/>
      <c r="H2600" s="332"/>
      <c r="I2600" s="332"/>
      <c r="J2600" s="332"/>
    </row>
    <row r="2601" spans="2:10" x14ac:dyDescent="0.25">
      <c r="B2601" s="329"/>
      <c r="C2601" s="330"/>
      <c r="D2601" s="331"/>
      <c r="E2601" s="332"/>
      <c r="F2601" s="332"/>
      <c r="G2601" s="332"/>
      <c r="H2601" s="332"/>
      <c r="I2601" s="332"/>
      <c r="J2601" s="332"/>
    </row>
    <row r="2602" spans="2:10" x14ac:dyDescent="0.25">
      <c r="B2602" s="329"/>
      <c r="C2602" s="330"/>
      <c r="D2602" s="331"/>
      <c r="E2602" s="332"/>
      <c r="F2602" s="332"/>
      <c r="G2602" s="332"/>
      <c r="H2602" s="332"/>
      <c r="I2602" s="332"/>
      <c r="J2602" s="332"/>
    </row>
    <row r="2603" spans="2:10" x14ac:dyDescent="0.25">
      <c r="B2603" s="329"/>
      <c r="C2603" s="330"/>
      <c r="D2603" s="331"/>
      <c r="E2603" s="332"/>
      <c r="F2603" s="332"/>
      <c r="G2603" s="332"/>
      <c r="H2603" s="332"/>
      <c r="I2603" s="332"/>
      <c r="J2603" s="332"/>
    </row>
    <row r="2604" spans="2:10" x14ac:dyDescent="0.25">
      <c r="B2604" s="329"/>
      <c r="C2604" s="330"/>
      <c r="D2604" s="331"/>
      <c r="E2604" s="332"/>
      <c r="F2604" s="332"/>
      <c r="G2604" s="332"/>
      <c r="H2604" s="332"/>
      <c r="I2604" s="332"/>
      <c r="J2604" s="332"/>
    </row>
    <row r="2605" spans="2:10" x14ac:dyDescent="0.25">
      <c r="B2605" s="329"/>
      <c r="C2605" s="330"/>
      <c r="D2605" s="331"/>
      <c r="E2605" s="332"/>
      <c r="F2605" s="332"/>
      <c r="G2605" s="332"/>
      <c r="H2605" s="332"/>
      <c r="I2605" s="332"/>
      <c r="J2605" s="332"/>
    </row>
    <row r="2606" spans="2:10" x14ac:dyDescent="0.25">
      <c r="B2606" s="329"/>
      <c r="C2606" s="330"/>
      <c r="D2606" s="331"/>
      <c r="E2606" s="332"/>
      <c r="F2606" s="332"/>
      <c r="G2606" s="332"/>
      <c r="H2606" s="332"/>
      <c r="I2606" s="332"/>
      <c r="J2606" s="332"/>
    </row>
    <row r="2607" spans="2:10" x14ac:dyDescent="0.25">
      <c r="B2607" s="329"/>
      <c r="C2607" s="330"/>
      <c r="D2607" s="331"/>
      <c r="E2607" s="332"/>
      <c r="F2607" s="332"/>
      <c r="G2607" s="332"/>
      <c r="H2607" s="332"/>
      <c r="I2607" s="332"/>
      <c r="J2607" s="332"/>
    </row>
    <row r="2608" spans="2:10" x14ac:dyDescent="0.25">
      <c r="B2608" s="329"/>
      <c r="C2608" s="330"/>
      <c r="D2608" s="331"/>
      <c r="E2608" s="332"/>
      <c r="F2608" s="332"/>
      <c r="G2608" s="332"/>
      <c r="H2608" s="332"/>
      <c r="I2608" s="332"/>
      <c r="J2608" s="332"/>
    </row>
    <row r="2609" spans="2:10" x14ac:dyDescent="0.25">
      <c r="B2609" s="329"/>
      <c r="C2609" s="330"/>
      <c r="D2609" s="331"/>
      <c r="E2609" s="332"/>
      <c r="F2609" s="332"/>
      <c r="G2609" s="332"/>
      <c r="H2609" s="332"/>
      <c r="I2609" s="332"/>
      <c r="J2609" s="332"/>
    </row>
    <row r="2610" spans="2:10" x14ac:dyDescent="0.25">
      <c r="B2610" s="329"/>
      <c r="C2610" s="330"/>
      <c r="D2610" s="331"/>
      <c r="E2610" s="332"/>
      <c r="F2610" s="332"/>
      <c r="G2610" s="332"/>
      <c r="H2610" s="332"/>
      <c r="I2610" s="332"/>
      <c r="J2610" s="332"/>
    </row>
    <row r="2611" spans="2:10" x14ac:dyDescent="0.25">
      <c r="B2611" s="329"/>
      <c r="C2611" s="330"/>
      <c r="D2611" s="331"/>
      <c r="E2611" s="332"/>
      <c r="F2611" s="332"/>
      <c r="G2611" s="332"/>
      <c r="H2611" s="332"/>
      <c r="I2611" s="332"/>
      <c r="J2611" s="332"/>
    </row>
    <row r="2612" spans="2:10" x14ac:dyDescent="0.25">
      <c r="B2612" s="329"/>
      <c r="C2612" s="330"/>
      <c r="D2612" s="331"/>
      <c r="E2612" s="332"/>
      <c r="F2612" s="332"/>
      <c r="G2612" s="332"/>
      <c r="H2612" s="332"/>
      <c r="I2612" s="332"/>
      <c r="J2612" s="332"/>
    </row>
    <row r="2613" spans="2:10" x14ac:dyDescent="0.25">
      <c r="B2613" s="329"/>
      <c r="C2613" s="330"/>
      <c r="D2613" s="331"/>
      <c r="E2613" s="332"/>
      <c r="F2613" s="332"/>
      <c r="G2613" s="332"/>
      <c r="H2613" s="332"/>
      <c r="I2613" s="332"/>
      <c r="J2613" s="332"/>
    </row>
    <row r="2614" spans="2:10" x14ac:dyDescent="0.25">
      <c r="B2614" s="329"/>
      <c r="C2614" s="330"/>
      <c r="D2614" s="331"/>
      <c r="E2614" s="332"/>
      <c r="F2614" s="332"/>
      <c r="G2614" s="332"/>
      <c r="H2614" s="332"/>
      <c r="I2614" s="332"/>
      <c r="J2614" s="332"/>
    </row>
    <row r="2615" spans="2:10" x14ac:dyDescent="0.25">
      <c r="B2615" s="329"/>
      <c r="C2615" s="330"/>
      <c r="D2615" s="331"/>
      <c r="E2615" s="332"/>
      <c r="F2615" s="332"/>
      <c r="G2615" s="332"/>
      <c r="H2615" s="332"/>
      <c r="I2615" s="332"/>
      <c r="J2615" s="332"/>
    </row>
    <row r="2616" spans="2:10" x14ac:dyDescent="0.25">
      <c r="B2616" s="329"/>
      <c r="C2616" s="330"/>
      <c r="D2616" s="331"/>
      <c r="E2616" s="332"/>
      <c r="F2616" s="332"/>
      <c r="G2616" s="332"/>
      <c r="H2616" s="332"/>
      <c r="I2616" s="332"/>
      <c r="J2616" s="332"/>
    </row>
    <row r="2617" spans="2:10" x14ac:dyDescent="0.25">
      <c r="B2617" s="329"/>
      <c r="C2617" s="330"/>
      <c r="D2617" s="331"/>
      <c r="E2617" s="332"/>
      <c r="F2617" s="332"/>
      <c r="G2617" s="332"/>
      <c r="H2617" s="332"/>
      <c r="I2617" s="332"/>
      <c r="J2617" s="332"/>
    </row>
    <row r="2618" spans="2:10" x14ac:dyDescent="0.25">
      <c r="B2618" s="329"/>
      <c r="C2618" s="330"/>
      <c r="D2618" s="331"/>
      <c r="E2618" s="332"/>
      <c r="F2618" s="332"/>
      <c r="G2618" s="332"/>
      <c r="H2618" s="332"/>
      <c r="I2618" s="332"/>
      <c r="J2618" s="332"/>
    </row>
    <row r="2619" spans="2:10" x14ac:dyDescent="0.25">
      <c r="B2619" s="329"/>
      <c r="C2619" s="330"/>
      <c r="D2619" s="331"/>
      <c r="E2619" s="332"/>
      <c r="F2619" s="332"/>
      <c r="G2619" s="332"/>
      <c r="H2619" s="332"/>
      <c r="I2619" s="332"/>
      <c r="J2619" s="332"/>
    </row>
    <row r="2620" spans="2:10" x14ac:dyDescent="0.25">
      <c r="B2620" s="329"/>
      <c r="C2620" s="330"/>
      <c r="D2620" s="331"/>
      <c r="E2620" s="332"/>
      <c r="F2620" s="332"/>
      <c r="G2620" s="332"/>
      <c r="H2620" s="332"/>
      <c r="I2620" s="332"/>
      <c r="J2620" s="332"/>
    </row>
    <row r="2621" spans="2:10" x14ac:dyDescent="0.25">
      <c r="B2621" s="329"/>
      <c r="C2621" s="330"/>
      <c r="D2621" s="331"/>
      <c r="E2621" s="332"/>
      <c r="F2621" s="332"/>
      <c r="G2621" s="332"/>
      <c r="H2621" s="332"/>
      <c r="I2621" s="332"/>
      <c r="J2621" s="332"/>
    </row>
    <row r="2622" spans="2:10" x14ac:dyDescent="0.25">
      <c r="B2622" s="329"/>
      <c r="C2622" s="330"/>
      <c r="D2622" s="331"/>
      <c r="E2622" s="332"/>
      <c r="F2622" s="332"/>
      <c r="G2622" s="332"/>
      <c r="H2622" s="332"/>
      <c r="I2622" s="332"/>
      <c r="J2622" s="332"/>
    </row>
    <row r="2623" spans="2:10" x14ac:dyDescent="0.25">
      <c r="B2623" s="329"/>
      <c r="C2623" s="330"/>
      <c r="D2623" s="331"/>
      <c r="E2623" s="332"/>
      <c r="F2623" s="332"/>
      <c r="G2623" s="332"/>
      <c r="H2623" s="332"/>
      <c r="I2623" s="332"/>
      <c r="J2623" s="332"/>
    </row>
    <row r="2624" spans="2:10" x14ac:dyDescent="0.25">
      <c r="B2624" s="329"/>
      <c r="C2624" s="330"/>
      <c r="D2624" s="331"/>
      <c r="E2624" s="332"/>
      <c r="F2624" s="332"/>
      <c r="G2624" s="332"/>
      <c r="H2624" s="332"/>
      <c r="I2624" s="332"/>
      <c r="J2624" s="332"/>
    </row>
    <row r="2625" spans="2:10" x14ac:dyDescent="0.25">
      <c r="B2625" s="329"/>
      <c r="C2625" s="330"/>
      <c r="D2625" s="331"/>
      <c r="E2625" s="332"/>
      <c r="F2625" s="332"/>
      <c r="G2625" s="332"/>
      <c r="H2625" s="332"/>
      <c r="I2625" s="332"/>
      <c r="J2625" s="332"/>
    </row>
    <row r="2626" spans="2:10" x14ac:dyDescent="0.25">
      <c r="B2626" s="329"/>
      <c r="C2626" s="330"/>
      <c r="D2626" s="331"/>
      <c r="E2626" s="332"/>
      <c r="F2626" s="332"/>
      <c r="G2626" s="332"/>
      <c r="H2626" s="332"/>
      <c r="I2626" s="332"/>
      <c r="J2626" s="332"/>
    </row>
    <row r="2627" spans="2:10" x14ac:dyDescent="0.25">
      <c r="B2627" s="329"/>
      <c r="C2627" s="330"/>
      <c r="D2627" s="331"/>
      <c r="E2627" s="332"/>
      <c r="F2627" s="332"/>
      <c r="G2627" s="332"/>
      <c r="H2627" s="332"/>
      <c r="I2627" s="332"/>
      <c r="J2627" s="332"/>
    </row>
    <row r="2628" spans="2:10" x14ac:dyDescent="0.25">
      <c r="B2628" s="329"/>
      <c r="C2628" s="330"/>
      <c r="D2628" s="331"/>
      <c r="E2628" s="332"/>
      <c r="F2628" s="332"/>
      <c r="G2628" s="332"/>
      <c r="H2628" s="332"/>
      <c r="I2628" s="332"/>
      <c r="J2628" s="332"/>
    </row>
    <row r="2629" spans="2:10" x14ac:dyDescent="0.25">
      <c r="B2629" s="329"/>
      <c r="C2629" s="330"/>
      <c r="D2629" s="331"/>
      <c r="E2629" s="332"/>
      <c r="F2629" s="332"/>
      <c r="G2629" s="332"/>
      <c r="H2629" s="332"/>
      <c r="I2629" s="332"/>
      <c r="J2629" s="332"/>
    </row>
    <row r="2630" spans="2:10" x14ac:dyDescent="0.25">
      <c r="B2630" s="329"/>
      <c r="C2630" s="330"/>
      <c r="D2630" s="331"/>
      <c r="E2630" s="332"/>
      <c r="F2630" s="332"/>
      <c r="G2630" s="332"/>
      <c r="H2630" s="332"/>
      <c r="I2630" s="332"/>
      <c r="J2630" s="332"/>
    </row>
    <row r="2631" spans="2:10" x14ac:dyDescent="0.25">
      <c r="B2631" s="329"/>
      <c r="C2631" s="330"/>
      <c r="D2631" s="331"/>
      <c r="E2631" s="332"/>
      <c r="F2631" s="332"/>
      <c r="G2631" s="332"/>
      <c r="H2631" s="332"/>
      <c r="I2631" s="332"/>
      <c r="J2631" s="332"/>
    </row>
    <row r="2632" spans="2:10" x14ac:dyDescent="0.25">
      <c r="B2632" s="329"/>
      <c r="C2632" s="330"/>
      <c r="D2632" s="331"/>
      <c r="E2632" s="332"/>
      <c r="F2632" s="332"/>
      <c r="G2632" s="332"/>
      <c r="H2632" s="332"/>
      <c r="I2632" s="332"/>
      <c r="J2632" s="332"/>
    </row>
    <row r="2633" spans="2:10" x14ac:dyDescent="0.25">
      <c r="B2633" s="329"/>
      <c r="C2633" s="330"/>
      <c r="D2633" s="331"/>
      <c r="E2633" s="332"/>
      <c r="F2633" s="332"/>
      <c r="G2633" s="332"/>
      <c r="H2633" s="332"/>
      <c r="I2633" s="332"/>
      <c r="J2633" s="332"/>
    </row>
    <row r="2634" spans="2:10" x14ac:dyDescent="0.25">
      <c r="B2634" s="329"/>
      <c r="C2634" s="330"/>
      <c r="D2634" s="331"/>
      <c r="E2634" s="332"/>
      <c r="F2634" s="332"/>
      <c r="G2634" s="332"/>
      <c r="H2634" s="332"/>
      <c r="I2634" s="332"/>
      <c r="J2634" s="332"/>
    </row>
    <row r="2635" spans="2:10" x14ac:dyDescent="0.25">
      <c r="B2635" s="329"/>
      <c r="C2635" s="330"/>
      <c r="D2635" s="331"/>
      <c r="E2635" s="332"/>
      <c r="F2635" s="332"/>
      <c r="G2635" s="332"/>
      <c r="H2635" s="332"/>
      <c r="I2635" s="332"/>
      <c r="J2635" s="332"/>
    </row>
    <row r="2636" spans="2:10" x14ac:dyDescent="0.25">
      <c r="B2636" s="329"/>
      <c r="C2636" s="330"/>
      <c r="D2636" s="331"/>
      <c r="E2636" s="332"/>
      <c r="F2636" s="332"/>
      <c r="G2636" s="332"/>
      <c r="H2636" s="332"/>
      <c r="I2636" s="332"/>
      <c r="J2636" s="332"/>
    </row>
    <row r="2637" spans="2:10" x14ac:dyDescent="0.25">
      <c r="B2637" s="329"/>
      <c r="C2637" s="330"/>
      <c r="D2637" s="331"/>
      <c r="E2637" s="332"/>
      <c r="F2637" s="332"/>
      <c r="G2637" s="332"/>
      <c r="H2637" s="332"/>
      <c r="I2637" s="332"/>
      <c r="J2637" s="332"/>
    </row>
    <row r="2638" spans="2:10" x14ac:dyDescent="0.25">
      <c r="B2638" s="329"/>
      <c r="C2638" s="330"/>
      <c r="D2638" s="331"/>
      <c r="E2638" s="332"/>
      <c r="F2638" s="332"/>
      <c r="G2638" s="332"/>
      <c r="H2638" s="332"/>
      <c r="I2638" s="332"/>
      <c r="J2638" s="332"/>
    </row>
    <row r="2639" spans="2:10" x14ac:dyDescent="0.25">
      <c r="B2639" s="329"/>
      <c r="C2639" s="330"/>
      <c r="D2639" s="331"/>
      <c r="E2639" s="332"/>
      <c r="F2639" s="332"/>
      <c r="G2639" s="332"/>
      <c r="H2639" s="332"/>
      <c r="I2639" s="332"/>
      <c r="J2639" s="332"/>
    </row>
    <row r="2640" spans="2:10" x14ac:dyDescent="0.25">
      <c r="B2640" s="329"/>
      <c r="C2640" s="330"/>
      <c r="D2640" s="331"/>
      <c r="E2640" s="332"/>
      <c r="F2640" s="332"/>
      <c r="G2640" s="332"/>
      <c r="H2640" s="332"/>
      <c r="I2640" s="332"/>
      <c r="J2640" s="332"/>
    </row>
    <row r="2641" spans="2:10" x14ac:dyDescent="0.25">
      <c r="B2641" s="329"/>
      <c r="C2641" s="330"/>
      <c r="D2641" s="331"/>
      <c r="E2641" s="332"/>
      <c r="F2641" s="332"/>
      <c r="G2641" s="332"/>
      <c r="H2641" s="332"/>
      <c r="I2641" s="332"/>
      <c r="J2641" s="332"/>
    </row>
    <row r="2642" spans="2:10" x14ac:dyDescent="0.25">
      <c r="B2642" s="329"/>
      <c r="C2642" s="330"/>
      <c r="D2642" s="331"/>
      <c r="E2642" s="332"/>
      <c r="F2642" s="332"/>
      <c r="G2642" s="332"/>
      <c r="H2642" s="332"/>
      <c r="I2642" s="332"/>
      <c r="J2642" s="332"/>
    </row>
    <row r="2643" spans="2:10" x14ac:dyDescent="0.25">
      <c r="B2643" s="329"/>
      <c r="C2643" s="330"/>
      <c r="D2643" s="331"/>
      <c r="E2643" s="332"/>
      <c r="F2643" s="332"/>
      <c r="G2643" s="332"/>
      <c r="H2643" s="332"/>
      <c r="I2643" s="332"/>
      <c r="J2643" s="332"/>
    </row>
    <row r="2644" spans="2:10" x14ac:dyDescent="0.25">
      <c r="B2644" s="329"/>
      <c r="C2644" s="330"/>
      <c r="D2644" s="331"/>
      <c r="E2644" s="332"/>
      <c r="F2644" s="332"/>
      <c r="G2644" s="332"/>
      <c r="H2644" s="332"/>
      <c r="I2644" s="332"/>
      <c r="J2644" s="332"/>
    </row>
    <row r="2645" spans="2:10" x14ac:dyDescent="0.25">
      <c r="B2645" s="329"/>
      <c r="C2645" s="330"/>
      <c r="D2645" s="331"/>
      <c r="E2645" s="332"/>
      <c r="F2645" s="332"/>
      <c r="G2645" s="332"/>
      <c r="H2645" s="332"/>
      <c r="I2645" s="332"/>
      <c r="J2645" s="332"/>
    </row>
    <row r="2646" spans="2:10" x14ac:dyDescent="0.25">
      <c r="B2646" s="329"/>
      <c r="C2646" s="330"/>
      <c r="D2646" s="331"/>
      <c r="E2646" s="332"/>
      <c r="F2646" s="332"/>
      <c r="G2646" s="332"/>
      <c r="H2646" s="332"/>
      <c r="I2646" s="332"/>
      <c r="J2646" s="332"/>
    </row>
    <row r="2647" spans="2:10" x14ac:dyDescent="0.25">
      <c r="B2647" s="329"/>
      <c r="C2647" s="330"/>
      <c r="D2647" s="331"/>
      <c r="E2647" s="332"/>
      <c r="F2647" s="332"/>
      <c r="G2647" s="332"/>
      <c r="H2647" s="332"/>
      <c r="I2647" s="332"/>
      <c r="J2647" s="332"/>
    </row>
    <row r="2648" spans="2:10" x14ac:dyDescent="0.25">
      <c r="B2648" s="329"/>
      <c r="C2648" s="330"/>
      <c r="D2648" s="331"/>
      <c r="E2648" s="332"/>
      <c r="F2648" s="332"/>
      <c r="G2648" s="332"/>
      <c r="H2648" s="332"/>
      <c r="I2648" s="332"/>
      <c r="J2648" s="332"/>
    </row>
    <row r="2649" spans="2:10" x14ac:dyDescent="0.25">
      <c r="B2649" s="329"/>
      <c r="C2649" s="330"/>
      <c r="D2649" s="331"/>
      <c r="E2649" s="332"/>
      <c r="F2649" s="332"/>
      <c r="G2649" s="332"/>
      <c r="H2649" s="332"/>
      <c r="I2649" s="332"/>
      <c r="J2649" s="332"/>
    </row>
    <row r="2650" spans="2:10" x14ac:dyDescent="0.25">
      <c r="B2650" s="329"/>
      <c r="C2650" s="330"/>
      <c r="D2650" s="331"/>
      <c r="E2650" s="332"/>
      <c r="F2650" s="332"/>
      <c r="G2650" s="332"/>
      <c r="H2650" s="332"/>
      <c r="I2650" s="332"/>
      <c r="J2650" s="332"/>
    </row>
    <row r="2651" spans="2:10" x14ac:dyDescent="0.25">
      <c r="B2651" s="329"/>
      <c r="C2651" s="330"/>
      <c r="D2651" s="331"/>
      <c r="E2651" s="332"/>
      <c r="F2651" s="332"/>
      <c r="G2651" s="332"/>
      <c r="H2651" s="332"/>
      <c r="I2651" s="332"/>
      <c r="J2651" s="332"/>
    </row>
    <row r="2652" spans="2:10" x14ac:dyDescent="0.25">
      <c r="B2652" s="329"/>
      <c r="C2652" s="330"/>
      <c r="D2652" s="331"/>
      <c r="E2652" s="332"/>
      <c r="F2652" s="332"/>
      <c r="G2652" s="332"/>
      <c r="H2652" s="332"/>
      <c r="I2652" s="332"/>
      <c r="J2652" s="332"/>
    </row>
    <row r="2653" spans="2:10" x14ac:dyDescent="0.25">
      <c r="B2653" s="329"/>
      <c r="C2653" s="330"/>
      <c r="D2653" s="331"/>
      <c r="E2653" s="332"/>
      <c r="F2653" s="332"/>
      <c r="G2653" s="332"/>
      <c r="H2653" s="332"/>
      <c r="I2653" s="332"/>
      <c r="J2653" s="332"/>
    </row>
    <row r="2654" spans="2:10" x14ac:dyDescent="0.25">
      <c r="B2654" s="329"/>
      <c r="C2654" s="330"/>
      <c r="D2654" s="331"/>
      <c r="E2654" s="332"/>
      <c r="F2654" s="332"/>
      <c r="G2654" s="332"/>
      <c r="H2654" s="332"/>
      <c r="I2654" s="332"/>
      <c r="J2654" s="332"/>
    </row>
    <row r="2655" spans="2:10" x14ac:dyDescent="0.25">
      <c r="B2655" s="329"/>
      <c r="C2655" s="330"/>
      <c r="D2655" s="331"/>
      <c r="E2655" s="332"/>
      <c r="F2655" s="332"/>
      <c r="G2655" s="332"/>
      <c r="H2655" s="332"/>
      <c r="I2655" s="332"/>
      <c r="J2655" s="332"/>
    </row>
    <row r="2656" spans="2:10" x14ac:dyDescent="0.25">
      <c r="B2656" s="329"/>
      <c r="C2656" s="330"/>
      <c r="D2656" s="331"/>
      <c r="E2656" s="332"/>
      <c r="F2656" s="332"/>
      <c r="G2656" s="332"/>
      <c r="H2656" s="332"/>
      <c r="I2656" s="332"/>
      <c r="J2656" s="332"/>
    </row>
    <row r="2657" spans="2:10" x14ac:dyDescent="0.25">
      <c r="B2657" s="329"/>
      <c r="C2657" s="330"/>
      <c r="D2657" s="331"/>
      <c r="E2657" s="332"/>
      <c r="F2657" s="332"/>
      <c r="G2657" s="332"/>
      <c r="H2657" s="332"/>
      <c r="I2657" s="332"/>
      <c r="J2657" s="332"/>
    </row>
    <row r="2658" spans="2:10" x14ac:dyDescent="0.25">
      <c r="B2658" s="329"/>
      <c r="C2658" s="330"/>
      <c r="D2658" s="331"/>
      <c r="E2658" s="332"/>
      <c r="F2658" s="332"/>
      <c r="G2658" s="332"/>
      <c r="H2658" s="332"/>
      <c r="I2658" s="332"/>
      <c r="J2658" s="332"/>
    </row>
    <row r="2659" spans="2:10" x14ac:dyDescent="0.25">
      <c r="B2659" s="329"/>
      <c r="C2659" s="330"/>
      <c r="D2659" s="331"/>
      <c r="E2659" s="332"/>
      <c r="F2659" s="332"/>
      <c r="G2659" s="332"/>
      <c r="H2659" s="332"/>
      <c r="I2659" s="332"/>
      <c r="J2659" s="332"/>
    </row>
    <row r="2660" spans="2:10" x14ac:dyDescent="0.25">
      <c r="B2660" s="329"/>
      <c r="C2660" s="330"/>
      <c r="D2660" s="331"/>
      <c r="E2660" s="332"/>
      <c r="F2660" s="332"/>
      <c r="G2660" s="332"/>
      <c r="H2660" s="332"/>
      <c r="I2660" s="332"/>
      <c r="J2660" s="332"/>
    </row>
    <row r="2661" spans="2:10" x14ac:dyDescent="0.25">
      <c r="B2661" s="329"/>
      <c r="C2661" s="330"/>
      <c r="D2661" s="331"/>
      <c r="E2661" s="332"/>
      <c r="F2661" s="332"/>
      <c r="G2661" s="332"/>
      <c r="H2661" s="332"/>
      <c r="I2661" s="332"/>
      <c r="J2661" s="332"/>
    </row>
    <row r="2662" spans="2:10" x14ac:dyDescent="0.25">
      <c r="B2662" s="329"/>
      <c r="C2662" s="330"/>
      <c r="D2662" s="331"/>
      <c r="E2662" s="332"/>
      <c r="F2662" s="332"/>
      <c r="G2662" s="332"/>
      <c r="H2662" s="332"/>
      <c r="I2662" s="332"/>
      <c r="J2662" s="332"/>
    </row>
    <row r="2663" spans="2:10" x14ac:dyDescent="0.25">
      <c r="B2663" s="329"/>
      <c r="C2663" s="330"/>
      <c r="D2663" s="331"/>
      <c r="E2663" s="332"/>
      <c r="F2663" s="332"/>
      <c r="G2663" s="332"/>
      <c r="H2663" s="332"/>
      <c r="I2663" s="332"/>
      <c r="J2663" s="332"/>
    </row>
    <row r="2664" spans="2:10" x14ac:dyDescent="0.25">
      <c r="B2664" s="329"/>
      <c r="C2664" s="330"/>
      <c r="D2664" s="331"/>
      <c r="E2664" s="332"/>
      <c r="F2664" s="332"/>
      <c r="G2664" s="332"/>
      <c r="H2664" s="332"/>
      <c r="I2664" s="332"/>
      <c r="J2664" s="332"/>
    </row>
    <row r="2665" spans="2:10" x14ac:dyDescent="0.25">
      <c r="B2665" s="329"/>
      <c r="C2665" s="330"/>
      <c r="D2665" s="331"/>
      <c r="E2665" s="332"/>
      <c r="F2665" s="332"/>
      <c r="G2665" s="332"/>
      <c r="H2665" s="332"/>
      <c r="I2665" s="332"/>
      <c r="J2665" s="332"/>
    </row>
    <row r="2666" spans="2:10" x14ac:dyDescent="0.25">
      <c r="B2666" s="329"/>
      <c r="C2666" s="330"/>
      <c r="D2666" s="331"/>
      <c r="E2666" s="332"/>
      <c r="F2666" s="332"/>
      <c r="G2666" s="332"/>
      <c r="H2666" s="332"/>
      <c r="I2666" s="332"/>
      <c r="J2666" s="332"/>
    </row>
    <row r="2667" spans="2:10" x14ac:dyDescent="0.25">
      <c r="B2667" s="329"/>
      <c r="C2667" s="330"/>
      <c r="D2667" s="331"/>
      <c r="E2667" s="332"/>
      <c r="F2667" s="332"/>
      <c r="G2667" s="332"/>
      <c r="H2667" s="332"/>
      <c r="I2667" s="332"/>
      <c r="J2667" s="332"/>
    </row>
    <row r="2668" spans="2:10" x14ac:dyDescent="0.25">
      <c r="B2668" s="329"/>
      <c r="C2668" s="330"/>
      <c r="D2668" s="331"/>
      <c r="E2668" s="332"/>
      <c r="F2668" s="332"/>
      <c r="G2668" s="332"/>
      <c r="H2668" s="332"/>
      <c r="I2668" s="332"/>
      <c r="J2668" s="332"/>
    </row>
    <row r="2669" spans="2:10" x14ac:dyDescent="0.25">
      <c r="B2669" s="329"/>
      <c r="C2669" s="330"/>
      <c r="D2669" s="331"/>
      <c r="E2669" s="332"/>
      <c r="F2669" s="332"/>
      <c r="G2669" s="332"/>
      <c r="H2669" s="332"/>
      <c r="I2669" s="332"/>
      <c r="J2669" s="332"/>
    </row>
    <row r="2670" spans="2:10" x14ac:dyDescent="0.25">
      <c r="B2670" s="329"/>
      <c r="C2670" s="330"/>
      <c r="D2670" s="331"/>
      <c r="E2670" s="332"/>
      <c r="F2670" s="332"/>
      <c r="G2670" s="332"/>
      <c r="H2670" s="332"/>
      <c r="I2670" s="332"/>
      <c r="J2670" s="332"/>
    </row>
    <row r="2671" spans="2:10" x14ac:dyDescent="0.25">
      <c r="B2671" s="329"/>
      <c r="C2671" s="330"/>
      <c r="D2671" s="331"/>
      <c r="E2671" s="332"/>
      <c r="F2671" s="332"/>
      <c r="G2671" s="332"/>
      <c r="H2671" s="332"/>
      <c r="I2671" s="332"/>
      <c r="J2671" s="332"/>
    </row>
    <row r="2672" spans="2:10" x14ac:dyDescent="0.25">
      <c r="B2672" s="329"/>
      <c r="C2672" s="330"/>
      <c r="D2672" s="331"/>
      <c r="E2672" s="332"/>
      <c r="F2672" s="332"/>
      <c r="G2672" s="332"/>
      <c r="H2672" s="332"/>
      <c r="I2672" s="332"/>
      <c r="J2672" s="332"/>
    </row>
  </sheetData>
  <sheetProtection password="A255" sheet="1" objects="1" scenarios="1"/>
  <mergeCells count="15">
    <mergeCell ref="E8:J8"/>
    <mergeCell ref="H9:H10"/>
    <mergeCell ref="I9:J9"/>
    <mergeCell ref="F9:F10"/>
    <mergeCell ref="B9:B10"/>
    <mergeCell ref="C9:C10"/>
    <mergeCell ref="D9:D10"/>
    <mergeCell ref="E9:E10"/>
    <mergeCell ref="G9:G10"/>
    <mergeCell ref="E7:F7"/>
    <mergeCell ref="E1:J4"/>
    <mergeCell ref="B1:D7"/>
    <mergeCell ref="F5:J5"/>
    <mergeCell ref="E6:F6"/>
    <mergeCell ref="H6:J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W426"/>
  <sheetViews>
    <sheetView topLeftCell="A61" zoomScale="85" zoomScaleNormal="85" workbookViewId="0">
      <selection activeCell="E14" sqref="E14"/>
    </sheetView>
  </sheetViews>
  <sheetFormatPr defaultRowHeight="15" x14ac:dyDescent="0.25"/>
  <cols>
    <col min="1" max="1" width="1.7109375" style="308" customWidth="1"/>
    <col min="2" max="2" width="5.5703125" style="362" customWidth="1"/>
    <col min="3" max="4" width="10.42578125" style="362" customWidth="1"/>
    <col min="5" max="5" width="62.85546875" style="309" customWidth="1"/>
    <col min="6" max="6" width="13" style="309" customWidth="1"/>
    <col min="7" max="7" width="10.28515625" style="309" customWidth="1"/>
    <col min="8" max="8" width="10.42578125" style="363" customWidth="1"/>
    <col min="9" max="16384" width="9.140625" style="309"/>
  </cols>
  <sheetData>
    <row r="1" spans="1:153" x14ac:dyDescent="0.25">
      <c r="B1" s="599" t="s">
        <v>138</v>
      </c>
      <c r="C1" s="599"/>
      <c r="D1" s="599"/>
      <c r="E1" s="599"/>
      <c r="F1" s="599"/>
      <c r="G1" s="599"/>
      <c r="H1" s="599"/>
      <c r="I1" s="337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</row>
    <row r="2" spans="1:153" ht="23.25" customHeight="1" x14ac:dyDescent="0.25">
      <c r="A2" s="209"/>
      <c r="B2" s="618" t="s">
        <v>139</v>
      </c>
      <c r="C2" s="618"/>
      <c r="D2" s="618"/>
      <c r="E2" s="618"/>
      <c r="F2" s="618"/>
      <c r="G2" s="618"/>
      <c r="H2" s="618"/>
      <c r="I2" s="486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  <c r="EV2" s="308"/>
      <c r="EW2" s="308"/>
    </row>
    <row r="3" spans="1:153" x14ac:dyDescent="0.25">
      <c r="A3" s="209"/>
      <c r="B3" s="260"/>
      <c r="C3" s="260"/>
      <c r="D3" s="260"/>
      <c r="E3" s="261"/>
      <c r="F3" s="261"/>
      <c r="G3" s="261"/>
      <c r="H3" s="306"/>
      <c r="I3" s="262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</row>
    <row r="4" spans="1:153" x14ac:dyDescent="0.25">
      <c r="A4" s="209"/>
      <c r="B4" s="263"/>
      <c r="C4" s="263"/>
      <c r="D4" s="263"/>
      <c r="E4" s="261" t="s">
        <v>140</v>
      </c>
      <c r="F4" s="615" t="s">
        <v>353</v>
      </c>
      <c r="G4" s="616"/>
      <c r="H4" s="617"/>
      <c r="I4" s="33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</row>
    <row r="5" spans="1:153" x14ac:dyDescent="0.25">
      <c r="A5" s="209"/>
      <c r="B5" s="263"/>
      <c r="C5" s="263"/>
      <c r="D5" s="263"/>
      <c r="E5" s="261" t="s">
        <v>70</v>
      </c>
      <c r="F5" s="612" t="s">
        <v>71</v>
      </c>
      <c r="G5" s="613"/>
      <c r="H5" s="614"/>
      <c r="I5" s="339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</row>
    <row r="6" spans="1:153" x14ac:dyDescent="0.25">
      <c r="A6" s="209"/>
      <c r="B6" s="263"/>
      <c r="C6" s="263"/>
      <c r="D6" s="263"/>
      <c r="E6" s="261" t="s">
        <v>141</v>
      </c>
      <c r="F6" s="612"/>
      <c r="G6" s="613"/>
      <c r="H6" s="614"/>
      <c r="I6" s="339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</row>
    <row r="7" spans="1:153" x14ac:dyDescent="0.25">
      <c r="A7" s="209"/>
      <c r="B7" s="263"/>
      <c r="C7" s="263"/>
      <c r="D7" s="263"/>
      <c r="E7" s="261" t="s">
        <v>142</v>
      </c>
      <c r="F7" s="612"/>
      <c r="G7" s="613"/>
      <c r="H7" s="614"/>
      <c r="I7" s="339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</row>
    <row r="8" spans="1:153" x14ac:dyDescent="0.25">
      <c r="A8" s="209"/>
      <c r="B8" s="263"/>
      <c r="C8" s="263"/>
      <c r="D8" s="263"/>
      <c r="E8" s="261" t="s">
        <v>143</v>
      </c>
      <c r="F8" s="601"/>
      <c r="G8" s="602"/>
      <c r="H8" s="603"/>
      <c r="I8" s="339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</row>
    <row r="9" spans="1:153" x14ac:dyDescent="0.25">
      <c r="A9" s="209"/>
      <c r="B9" s="263"/>
      <c r="C9" s="263"/>
      <c r="D9" s="263"/>
      <c r="E9" s="261" t="s">
        <v>144</v>
      </c>
      <c r="F9" s="601"/>
      <c r="G9" s="602"/>
      <c r="H9" s="603"/>
      <c r="I9" s="339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</row>
    <row r="10" spans="1:153" x14ac:dyDescent="0.25">
      <c r="A10" s="209"/>
      <c r="B10" s="263"/>
      <c r="C10" s="263"/>
      <c r="D10" s="263"/>
      <c r="E10" s="261" t="s">
        <v>145</v>
      </c>
      <c r="F10" s="604"/>
      <c r="G10" s="605"/>
      <c r="H10" s="606"/>
      <c r="I10" s="340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</row>
    <row r="11" spans="1:153" x14ac:dyDescent="0.25">
      <c r="A11" s="209"/>
      <c r="B11" s="263"/>
      <c r="C11" s="263"/>
      <c r="D11" s="263"/>
      <c r="E11" s="261" t="s">
        <v>146</v>
      </c>
      <c r="F11" s="607" t="s">
        <v>354</v>
      </c>
      <c r="G11" s="608"/>
      <c r="H11" s="609"/>
      <c r="I11" s="33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</row>
    <row r="12" spans="1:153" ht="15.75" thickBot="1" x14ac:dyDescent="0.3">
      <c r="A12" s="209"/>
      <c r="B12" s="264"/>
      <c r="C12" s="264"/>
      <c r="D12" s="264"/>
      <c r="E12" s="265"/>
      <c r="F12" s="266"/>
      <c r="G12" s="267"/>
      <c r="H12" s="305"/>
      <c r="I12" s="26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</row>
    <row r="13" spans="1:153" ht="15.75" thickBot="1" x14ac:dyDescent="0.3">
      <c r="A13" s="209"/>
      <c r="B13" s="269">
        <v>1</v>
      </c>
      <c r="C13" s="270">
        <v>2</v>
      </c>
      <c r="D13" s="270">
        <v>3</v>
      </c>
      <c r="E13" s="270">
        <v>4</v>
      </c>
      <c r="F13" s="271">
        <v>5</v>
      </c>
      <c r="G13" s="270">
        <v>6</v>
      </c>
      <c r="H13" s="272">
        <v>7</v>
      </c>
      <c r="I13" s="273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</row>
    <row r="14" spans="1:153" ht="36.75" thickBot="1" x14ac:dyDescent="0.3">
      <c r="A14" s="209"/>
      <c r="B14" s="274" t="s">
        <v>147</v>
      </c>
      <c r="C14" s="275" t="s">
        <v>175</v>
      </c>
      <c r="D14" s="275" t="s">
        <v>174</v>
      </c>
      <c r="E14" s="276" t="s">
        <v>0</v>
      </c>
      <c r="F14" s="275" t="s">
        <v>212</v>
      </c>
      <c r="G14" s="275" t="s">
        <v>176</v>
      </c>
      <c r="H14" s="277" t="s">
        <v>357</v>
      </c>
      <c r="I14" s="27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</row>
    <row r="15" spans="1:153" ht="15.75" x14ac:dyDescent="0.25">
      <c r="B15" s="341"/>
      <c r="C15" s="342"/>
      <c r="D15" s="342"/>
      <c r="E15" s="343" t="s">
        <v>110</v>
      </c>
      <c r="F15" s="344"/>
      <c r="G15" s="344"/>
      <c r="H15" s="345"/>
      <c r="I15" s="346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</row>
    <row r="16" spans="1:153" x14ac:dyDescent="0.25">
      <c r="A16" s="209"/>
      <c r="B16" s="279">
        <v>1</v>
      </c>
      <c r="C16" s="280">
        <v>3113243</v>
      </c>
      <c r="D16" s="394">
        <v>3112244</v>
      </c>
      <c r="E16" s="281" t="s">
        <v>247</v>
      </c>
      <c r="F16" s="282" t="s">
        <v>17</v>
      </c>
      <c r="G16" s="282"/>
      <c r="H16" s="283">
        <v>6.5</v>
      </c>
      <c r="I16" s="284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</row>
    <row r="17" spans="1:153" x14ac:dyDescent="0.25">
      <c r="A17" s="209"/>
      <c r="B17" s="279">
        <f>B16+1</f>
        <v>2</v>
      </c>
      <c r="C17" s="280">
        <v>3113245</v>
      </c>
      <c r="D17" s="394">
        <v>3112237</v>
      </c>
      <c r="E17" s="281" t="s">
        <v>247</v>
      </c>
      <c r="F17" s="282" t="s">
        <v>15</v>
      </c>
      <c r="G17" s="282"/>
      <c r="H17" s="283">
        <v>11</v>
      </c>
      <c r="I17" s="284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</row>
    <row r="18" spans="1:153" x14ac:dyDescent="0.25">
      <c r="A18" s="209"/>
      <c r="B18" s="279">
        <f t="shared" ref="B18:B28" si="0">B17+1</f>
        <v>3</v>
      </c>
      <c r="C18" s="280">
        <v>3113245</v>
      </c>
      <c r="D18" s="394">
        <v>3112239</v>
      </c>
      <c r="E18" s="281" t="s">
        <v>248</v>
      </c>
      <c r="F18" s="282" t="s">
        <v>15</v>
      </c>
      <c r="G18" s="282"/>
      <c r="H18" s="283">
        <v>11</v>
      </c>
      <c r="I18" s="284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</row>
    <row r="19" spans="1:153" x14ac:dyDescent="0.25">
      <c r="A19" s="209"/>
      <c r="B19" s="279">
        <f t="shared" si="0"/>
        <v>4</v>
      </c>
      <c r="C19" s="280">
        <v>3113245</v>
      </c>
      <c r="D19" s="394">
        <v>3112238</v>
      </c>
      <c r="E19" s="281" t="s">
        <v>249</v>
      </c>
      <c r="F19" s="282" t="s">
        <v>15</v>
      </c>
      <c r="G19" s="282"/>
      <c r="H19" s="283">
        <v>11</v>
      </c>
      <c r="I19" s="284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</row>
    <row r="20" spans="1:153" x14ac:dyDescent="0.25">
      <c r="A20" s="209"/>
      <c r="B20" s="279">
        <f t="shared" si="0"/>
        <v>5</v>
      </c>
      <c r="C20" s="280">
        <v>3113247</v>
      </c>
      <c r="D20" s="394">
        <v>3112240</v>
      </c>
      <c r="E20" s="281" t="s">
        <v>247</v>
      </c>
      <c r="F20" s="282" t="s">
        <v>16</v>
      </c>
      <c r="G20" s="282"/>
      <c r="H20" s="283">
        <v>43</v>
      </c>
      <c r="I20" s="284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</row>
    <row r="21" spans="1:153" x14ac:dyDescent="0.25">
      <c r="A21" s="209"/>
      <c r="B21" s="279">
        <f t="shared" si="0"/>
        <v>6</v>
      </c>
      <c r="C21" s="280">
        <v>3113247</v>
      </c>
      <c r="D21" s="394">
        <v>3112242</v>
      </c>
      <c r="E21" s="281" t="s">
        <v>248</v>
      </c>
      <c r="F21" s="282" t="s">
        <v>16</v>
      </c>
      <c r="G21" s="282"/>
      <c r="H21" s="283">
        <v>43</v>
      </c>
      <c r="I21" s="284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</row>
    <row r="22" spans="1:153" x14ac:dyDescent="0.25">
      <c r="A22" s="209"/>
      <c r="B22" s="279">
        <f t="shared" si="0"/>
        <v>7</v>
      </c>
      <c r="C22" s="280">
        <v>3113243</v>
      </c>
      <c r="D22" s="280">
        <v>3112232</v>
      </c>
      <c r="E22" s="281" t="s">
        <v>182</v>
      </c>
      <c r="F22" s="282" t="s">
        <v>17</v>
      </c>
      <c r="G22" s="282"/>
      <c r="H22" s="283">
        <v>7</v>
      </c>
      <c r="I22" s="284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</row>
    <row r="23" spans="1:153" x14ac:dyDescent="0.25">
      <c r="A23" s="209"/>
      <c r="B23" s="279">
        <f t="shared" si="0"/>
        <v>8</v>
      </c>
      <c r="C23" s="280">
        <v>3113245</v>
      </c>
      <c r="D23" s="280">
        <v>3112228</v>
      </c>
      <c r="E23" s="281" t="s">
        <v>183</v>
      </c>
      <c r="F23" s="282" t="s">
        <v>15</v>
      </c>
      <c r="G23" s="282"/>
      <c r="H23" s="283">
        <v>11</v>
      </c>
      <c r="I23" s="284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</row>
    <row r="24" spans="1:153" x14ac:dyDescent="0.25">
      <c r="A24" s="209"/>
      <c r="B24" s="279">
        <f t="shared" si="0"/>
        <v>9</v>
      </c>
      <c r="C24" s="280">
        <v>3113245</v>
      </c>
      <c r="D24" s="280">
        <v>3112245</v>
      </c>
      <c r="E24" s="281" t="s">
        <v>182</v>
      </c>
      <c r="F24" s="282" t="s">
        <v>15</v>
      </c>
      <c r="G24" s="282"/>
      <c r="H24" s="283">
        <v>11</v>
      </c>
      <c r="I24" s="284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</row>
    <row r="25" spans="1:153" x14ac:dyDescent="0.25">
      <c r="A25" s="209"/>
      <c r="B25" s="279">
        <f t="shared" si="0"/>
        <v>10</v>
      </c>
      <c r="C25" s="280">
        <v>3113244</v>
      </c>
      <c r="D25" s="280">
        <v>3112230</v>
      </c>
      <c r="E25" s="281" t="s">
        <v>181</v>
      </c>
      <c r="F25" s="282" t="s">
        <v>12</v>
      </c>
      <c r="G25" s="282"/>
      <c r="H25" s="283">
        <v>11</v>
      </c>
      <c r="I25" s="284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</row>
    <row r="26" spans="1:153" x14ac:dyDescent="0.25">
      <c r="A26" s="209"/>
      <c r="B26" s="279">
        <f t="shared" si="0"/>
        <v>11</v>
      </c>
      <c r="C26" s="280">
        <v>3113244</v>
      </c>
      <c r="D26" s="280">
        <v>3112234</v>
      </c>
      <c r="E26" s="281" t="s">
        <v>215</v>
      </c>
      <c r="F26" s="282" t="s">
        <v>12</v>
      </c>
      <c r="G26" s="282"/>
      <c r="H26" s="283">
        <v>11</v>
      </c>
      <c r="I26" s="284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</row>
    <row r="27" spans="1:153" x14ac:dyDescent="0.25">
      <c r="A27" s="209"/>
      <c r="B27" s="279">
        <f t="shared" si="0"/>
        <v>12</v>
      </c>
      <c r="C27" s="280"/>
      <c r="D27" s="394">
        <v>3112247</v>
      </c>
      <c r="E27" s="381" t="s">
        <v>311</v>
      </c>
      <c r="F27" s="374" t="s">
        <v>312</v>
      </c>
      <c r="G27" s="374">
        <v>6</v>
      </c>
      <c r="H27" s="397">
        <f>7.9-(7.9*$G$8)</f>
        <v>7.9</v>
      </c>
      <c r="I27" s="284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</row>
    <row r="28" spans="1:153" x14ac:dyDescent="0.25">
      <c r="A28" s="209"/>
      <c r="B28" s="279">
        <f t="shared" si="0"/>
        <v>13</v>
      </c>
      <c r="C28" s="280">
        <v>3113263</v>
      </c>
      <c r="D28" s="496">
        <v>3112248</v>
      </c>
      <c r="E28" s="381" t="s">
        <v>256</v>
      </c>
      <c r="F28" s="374" t="s">
        <v>229</v>
      </c>
      <c r="G28" s="374"/>
      <c r="H28" s="397">
        <f>15-(15*$G$8)</f>
        <v>15</v>
      </c>
      <c r="I28" s="284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</row>
    <row r="29" spans="1:153" ht="15.75" x14ac:dyDescent="0.25">
      <c r="B29" s="610"/>
      <c r="C29" s="611"/>
      <c r="D29" s="611"/>
      <c r="E29" s="347" t="s">
        <v>8</v>
      </c>
      <c r="F29" s="348"/>
      <c r="G29" s="348"/>
      <c r="H29" s="349"/>
      <c r="I29" s="350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</row>
    <row r="30" spans="1:153" x14ac:dyDescent="0.25">
      <c r="A30" s="209"/>
      <c r="B30" s="391">
        <f>B28+1</f>
        <v>14</v>
      </c>
      <c r="C30" s="394">
        <v>3113248</v>
      </c>
      <c r="D30" s="394">
        <v>3111040</v>
      </c>
      <c r="E30" s="285" t="s">
        <v>250</v>
      </c>
      <c r="F30" s="282" t="s">
        <v>20</v>
      </c>
      <c r="G30" s="282"/>
      <c r="H30" s="283">
        <v>9</v>
      </c>
      <c r="I30" s="284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</row>
    <row r="31" spans="1:153" x14ac:dyDescent="0.25">
      <c r="A31" s="209"/>
      <c r="B31" s="391">
        <f>B30+1</f>
        <v>15</v>
      </c>
      <c r="C31" s="394">
        <v>3113249</v>
      </c>
      <c r="D31" s="394">
        <v>3111036</v>
      </c>
      <c r="E31" s="285" t="s">
        <v>250</v>
      </c>
      <c r="F31" s="282" t="s">
        <v>21</v>
      </c>
      <c r="G31" s="282"/>
      <c r="H31" s="283">
        <v>18</v>
      </c>
      <c r="I31" s="284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</row>
    <row r="32" spans="1:153" x14ac:dyDescent="0.25">
      <c r="A32" s="209"/>
      <c r="B32" s="391">
        <f t="shared" ref="B32:B38" si="1">B31+1</f>
        <v>16</v>
      </c>
      <c r="C32" s="394">
        <v>3113251</v>
      </c>
      <c r="D32" s="394">
        <v>3111037</v>
      </c>
      <c r="E32" s="285" t="s">
        <v>250</v>
      </c>
      <c r="F32" s="282" t="s">
        <v>22</v>
      </c>
      <c r="G32" s="282"/>
      <c r="H32" s="283">
        <v>85</v>
      </c>
      <c r="I32" s="284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</row>
    <row r="33" spans="1:153" x14ac:dyDescent="0.25">
      <c r="A33" s="209"/>
      <c r="B33" s="391">
        <f t="shared" si="1"/>
        <v>17</v>
      </c>
      <c r="C33" s="394">
        <v>3113253</v>
      </c>
      <c r="D33" s="394">
        <v>3111038</v>
      </c>
      <c r="E33" s="285" t="s">
        <v>250</v>
      </c>
      <c r="F33" s="282" t="s">
        <v>267</v>
      </c>
      <c r="G33" s="286"/>
      <c r="H33" s="283">
        <v>309</v>
      </c>
      <c r="I33" s="284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</row>
    <row r="34" spans="1:153" x14ac:dyDescent="0.25">
      <c r="A34" s="209"/>
      <c r="B34" s="391">
        <f t="shared" si="1"/>
        <v>18</v>
      </c>
      <c r="C34" s="394">
        <v>3113245</v>
      </c>
      <c r="D34" s="394">
        <v>3111041</v>
      </c>
      <c r="E34" s="381" t="s">
        <v>184</v>
      </c>
      <c r="F34" s="374" t="s">
        <v>340</v>
      </c>
      <c r="G34" s="374"/>
      <c r="H34" s="397">
        <v>7.9</v>
      </c>
      <c r="I34" s="284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</row>
    <row r="35" spans="1:153" x14ac:dyDescent="0.25">
      <c r="A35" s="209"/>
      <c r="B35" s="391">
        <f t="shared" si="1"/>
        <v>19</v>
      </c>
      <c r="C35" s="280">
        <v>3113254</v>
      </c>
      <c r="D35" s="280">
        <v>3111030</v>
      </c>
      <c r="E35" s="285" t="s">
        <v>184</v>
      </c>
      <c r="F35" s="282" t="s">
        <v>21</v>
      </c>
      <c r="G35" s="282"/>
      <c r="H35" s="283">
        <v>16.2</v>
      </c>
      <c r="I35" s="284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</row>
    <row r="36" spans="1:153" x14ac:dyDescent="0.25">
      <c r="A36" s="209"/>
      <c r="B36" s="279">
        <f t="shared" si="1"/>
        <v>20</v>
      </c>
      <c r="C36" s="394">
        <v>3113257</v>
      </c>
      <c r="D36" s="394">
        <v>3111031</v>
      </c>
      <c r="E36" s="396" t="s">
        <v>184</v>
      </c>
      <c r="F36" s="223" t="s">
        <v>22</v>
      </c>
      <c r="G36" s="223"/>
      <c r="H36" s="224">
        <v>78</v>
      </c>
      <c r="I36" s="284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</row>
    <row r="37" spans="1:153" x14ac:dyDescent="0.25">
      <c r="A37" s="209"/>
      <c r="B37" s="279">
        <f t="shared" si="1"/>
        <v>21</v>
      </c>
      <c r="C37" s="280">
        <v>3113242</v>
      </c>
      <c r="D37" s="280">
        <v>3111033</v>
      </c>
      <c r="E37" s="285" t="s">
        <v>185</v>
      </c>
      <c r="F37" s="282" t="s">
        <v>17</v>
      </c>
      <c r="G37" s="282"/>
      <c r="H37" s="283">
        <v>9.4</v>
      </c>
      <c r="I37" s="284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</row>
    <row r="38" spans="1:153" x14ac:dyDescent="0.25">
      <c r="A38" s="209"/>
      <c r="B38" s="279">
        <f t="shared" si="1"/>
        <v>22</v>
      </c>
      <c r="C38" s="280">
        <v>3113241</v>
      </c>
      <c r="D38" s="280">
        <v>3111035</v>
      </c>
      <c r="E38" s="285" t="s">
        <v>185</v>
      </c>
      <c r="F38" s="282" t="s">
        <v>15</v>
      </c>
      <c r="G38" s="282"/>
      <c r="H38" s="283">
        <v>16.2</v>
      </c>
      <c r="I38" s="284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</row>
    <row r="39" spans="1:153" ht="15.75" x14ac:dyDescent="0.25">
      <c r="B39" s="364"/>
      <c r="C39" s="351" t="s">
        <v>121</v>
      </c>
      <c r="D39" s="395"/>
      <c r="E39" s="347" t="s">
        <v>122</v>
      </c>
      <c r="F39" s="348"/>
      <c r="G39" s="348"/>
      <c r="H39" s="349"/>
      <c r="I39" s="350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</row>
    <row r="40" spans="1:153" x14ac:dyDescent="0.25">
      <c r="A40" s="209"/>
      <c r="B40" s="279">
        <f>B38+1</f>
        <v>23</v>
      </c>
      <c r="C40" s="280"/>
      <c r="D40" s="394">
        <v>3114219</v>
      </c>
      <c r="E40" s="285" t="s">
        <v>252</v>
      </c>
      <c r="F40" s="282" t="s">
        <v>26</v>
      </c>
      <c r="G40" s="282">
        <v>6</v>
      </c>
      <c r="H40" s="283">
        <v>4.5</v>
      </c>
      <c r="I40" s="284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</row>
    <row r="41" spans="1:153" x14ac:dyDescent="0.25">
      <c r="A41" s="209"/>
      <c r="B41" s="279">
        <f>B40+1</f>
        <v>24</v>
      </c>
      <c r="C41" s="280"/>
      <c r="D41" s="394">
        <v>3114220</v>
      </c>
      <c r="E41" s="285" t="s">
        <v>252</v>
      </c>
      <c r="F41" s="282" t="s">
        <v>27</v>
      </c>
      <c r="G41" s="282">
        <v>3</v>
      </c>
      <c r="H41" s="283">
        <v>21</v>
      </c>
      <c r="I41" s="284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</row>
    <row r="42" spans="1:153" x14ac:dyDescent="0.25">
      <c r="A42" s="209"/>
      <c r="B42" s="279">
        <f t="shared" ref="B42:B45" si="2">B41+1</f>
        <v>25</v>
      </c>
      <c r="C42" s="280"/>
      <c r="D42" s="394">
        <v>3114221</v>
      </c>
      <c r="E42" s="285" t="s">
        <v>253</v>
      </c>
      <c r="F42" s="282" t="s">
        <v>26</v>
      </c>
      <c r="G42" s="282">
        <v>6</v>
      </c>
      <c r="H42" s="283">
        <v>4.5</v>
      </c>
      <c r="I42" s="284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</row>
    <row r="43" spans="1:153" x14ac:dyDescent="0.25">
      <c r="A43" s="209"/>
      <c r="B43" s="279">
        <f t="shared" si="2"/>
        <v>26</v>
      </c>
      <c r="C43" s="280"/>
      <c r="D43" s="394">
        <v>3114222</v>
      </c>
      <c r="E43" s="285" t="s">
        <v>253</v>
      </c>
      <c r="F43" s="282" t="s">
        <v>27</v>
      </c>
      <c r="G43" s="282">
        <v>3</v>
      </c>
      <c r="H43" s="283">
        <v>21</v>
      </c>
      <c r="I43" s="284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</row>
    <row r="44" spans="1:153" x14ac:dyDescent="0.25">
      <c r="A44" s="209"/>
      <c r="B44" s="279">
        <f t="shared" si="2"/>
        <v>27</v>
      </c>
      <c r="C44" s="280"/>
      <c r="D44" s="394">
        <v>3114223</v>
      </c>
      <c r="E44" s="285" t="s">
        <v>254</v>
      </c>
      <c r="F44" s="282" t="s">
        <v>26</v>
      </c>
      <c r="G44" s="282">
        <v>6</v>
      </c>
      <c r="H44" s="283">
        <v>5</v>
      </c>
      <c r="I44" s="284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</row>
    <row r="45" spans="1:153" x14ac:dyDescent="0.25">
      <c r="A45" s="209"/>
      <c r="B45" s="279">
        <f t="shared" si="2"/>
        <v>28</v>
      </c>
      <c r="C45" s="287"/>
      <c r="D45" s="394">
        <v>3114224</v>
      </c>
      <c r="E45" s="285" t="s">
        <v>254</v>
      </c>
      <c r="F45" s="289" t="s">
        <v>27</v>
      </c>
      <c r="G45" s="289">
        <v>3</v>
      </c>
      <c r="H45" s="290">
        <v>22</v>
      </c>
      <c r="I45" s="284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8"/>
      <c r="EL45" s="308"/>
      <c r="EM45" s="308"/>
      <c r="EN45" s="308"/>
      <c r="EO45" s="308"/>
      <c r="EP45" s="308"/>
      <c r="EQ45" s="308"/>
      <c r="ER45" s="308"/>
      <c r="ES45" s="308"/>
      <c r="ET45" s="308"/>
      <c r="EU45" s="308"/>
      <c r="EV45" s="308"/>
      <c r="EW45" s="308"/>
    </row>
    <row r="46" spans="1:153" ht="15.75" x14ac:dyDescent="0.25">
      <c r="B46" s="364"/>
      <c r="C46" s="351" t="s">
        <v>121</v>
      </c>
      <c r="D46" s="355"/>
      <c r="E46" s="347" t="s">
        <v>6</v>
      </c>
      <c r="F46" s="351"/>
      <c r="G46" s="351"/>
      <c r="H46" s="352"/>
      <c r="I46" s="350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8"/>
      <c r="EO46" s="308"/>
      <c r="EP46" s="308"/>
      <c r="EQ46" s="308"/>
      <c r="ER46" s="308"/>
      <c r="ES46" s="308"/>
      <c r="ET46" s="308"/>
      <c r="EU46" s="308"/>
      <c r="EV46" s="308"/>
      <c r="EW46" s="308"/>
    </row>
    <row r="47" spans="1:153" x14ac:dyDescent="0.25">
      <c r="A47" s="209"/>
      <c r="B47" s="279">
        <f>B45+1</f>
        <v>29</v>
      </c>
      <c r="C47" s="280"/>
      <c r="D47" s="280">
        <v>3216007</v>
      </c>
      <c r="E47" s="285" t="s">
        <v>186</v>
      </c>
      <c r="F47" s="282" t="s">
        <v>29</v>
      </c>
      <c r="G47" s="282">
        <v>12</v>
      </c>
      <c r="H47" s="283">
        <v>5.3</v>
      </c>
      <c r="I47" s="284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</row>
    <row r="48" spans="1:153" x14ac:dyDescent="0.25">
      <c r="A48" s="209"/>
      <c r="B48" s="279">
        <f>B47+1</f>
        <v>30</v>
      </c>
      <c r="C48" s="280"/>
      <c r="D48" s="280">
        <v>3216008</v>
      </c>
      <c r="E48" s="285" t="s">
        <v>187</v>
      </c>
      <c r="F48" s="282" t="s">
        <v>29</v>
      </c>
      <c r="G48" s="282">
        <v>12</v>
      </c>
      <c r="H48" s="283">
        <v>5.3</v>
      </c>
      <c r="I48" s="284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</row>
    <row r="49" spans="1:153" x14ac:dyDescent="0.25">
      <c r="A49" s="209"/>
      <c r="B49" s="279">
        <f t="shared" ref="B49" si="3">B48+1</f>
        <v>31</v>
      </c>
      <c r="C49" s="287"/>
      <c r="D49" s="287">
        <v>3216009</v>
      </c>
      <c r="E49" s="288" t="s">
        <v>188</v>
      </c>
      <c r="F49" s="289" t="s">
        <v>29</v>
      </c>
      <c r="G49" s="289">
        <v>12</v>
      </c>
      <c r="H49" s="290">
        <v>5.3</v>
      </c>
      <c r="I49" s="284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</row>
    <row r="50" spans="1:153" ht="15.75" x14ac:dyDescent="0.25">
      <c r="B50" s="364"/>
      <c r="C50" s="351" t="s">
        <v>121</v>
      </c>
      <c r="D50" s="351"/>
      <c r="E50" s="347" t="s">
        <v>9</v>
      </c>
      <c r="F50" s="351"/>
      <c r="G50" s="351"/>
      <c r="H50" s="352"/>
      <c r="I50" s="350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</row>
    <row r="51" spans="1:153" x14ac:dyDescent="0.25">
      <c r="A51" s="209"/>
      <c r="B51" s="279">
        <f>B49+1</f>
        <v>32</v>
      </c>
      <c r="C51" s="280"/>
      <c r="D51" s="280">
        <v>3215022</v>
      </c>
      <c r="E51" s="285" t="s">
        <v>189</v>
      </c>
      <c r="F51" s="282" t="s">
        <v>30</v>
      </c>
      <c r="G51" s="282">
        <v>8</v>
      </c>
      <c r="H51" s="283">
        <v>9.8000000000000007</v>
      </c>
      <c r="I51" s="284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8"/>
      <c r="ES51" s="308"/>
      <c r="ET51" s="308"/>
      <c r="EU51" s="308"/>
      <c r="EV51" s="308"/>
      <c r="EW51" s="308"/>
    </row>
    <row r="52" spans="1:153" x14ac:dyDescent="0.25">
      <c r="A52" s="209"/>
      <c r="B52" s="279">
        <f>B51+1</f>
        <v>33</v>
      </c>
      <c r="C52" s="280"/>
      <c r="D52" s="280">
        <v>3215009</v>
      </c>
      <c r="E52" s="285" t="s">
        <v>193</v>
      </c>
      <c r="F52" s="282" t="s">
        <v>29</v>
      </c>
      <c r="G52" s="282">
        <v>8</v>
      </c>
      <c r="H52" s="283">
        <v>6.5</v>
      </c>
      <c r="I52" s="284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</row>
    <row r="53" spans="1:153" x14ac:dyDescent="0.25">
      <c r="A53" s="209"/>
      <c r="B53" s="279">
        <f t="shared" ref="B53:B58" si="4">B52+1</f>
        <v>34</v>
      </c>
      <c r="C53" s="280"/>
      <c r="D53" s="280">
        <v>3215008</v>
      </c>
      <c r="E53" s="285" t="s">
        <v>193</v>
      </c>
      <c r="F53" s="282" t="s">
        <v>30</v>
      </c>
      <c r="G53" s="282">
        <v>8</v>
      </c>
      <c r="H53" s="283">
        <v>9.5</v>
      </c>
      <c r="I53" s="284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</row>
    <row r="54" spans="1:153" x14ac:dyDescent="0.25">
      <c r="A54" s="209"/>
      <c r="B54" s="279">
        <f t="shared" si="4"/>
        <v>35</v>
      </c>
      <c r="C54" s="280"/>
      <c r="D54" s="280">
        <v>3215027</v>
      </c>
      <c r="E54" s="285" t="s">
        <v>190</v>
      </c>
      <c r="F54" s="282" t="s">
        <v>29</v>
      </c>
      <c r="G54" s="282">
        <v>8</v>
      </c>
      <c r="H54" s="283">
        <v>5.5</v>
      </c>
      <c r="I54" s="284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</row>
    <row r="55" spans="1:153" x14ac:dyDescent="0.25">
      <c r="A55" s="209"/>
      <c r="B55" s="279">
        <f t="shared" si="4"/>
        <v>36</v>
      </c>
      <c r="C55" s="280"/>
      <c r="D55" s="280">
        <v>3215028</v>
      </c>
      <c r="E55" s="285" t="s">
        <v>190</v>
      </c>
      <c r="F55" s="282" t="s">
        <v>30</v>
      </c>
      <c r="G55" s="282">
        <v>8</v>
      </c>
      <c r="H55" s="283">
        <v>8.5</v>
      </c>
      <c r="I55" s="284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</row>
    <row r="56" spans="1:153" x14ac:dyDescent="0.25">
      <c r="A56" s="209"/>
      <c r="B56" s="279">
        <f t="shared" si="4"/>
        <v>37</v>
      </c>
      <c r="C56" s="280"/>
      <c r="D56" s="280">
        <v>3215025</v>
      </c>
      <c r="E56" s="285" t="s">
        <v>192</v>
      </c>
      <c r="F56" s="282" t="s">
        <v>30</v>
      </c>
      <c r="G56" s="282">
        <v>8</v>
      </c>
      <c r="H56" s="283">
        <v>9.5</v>
      </c>
      <c r="I56" s="284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</row>
    <row r="57" spans="1:153" x14ac:dyDescent="0.25">
      <c r="A57" s="209"/>
      <c r="B57" s="279">
        <f t="shared" si="4"/>
        <v>38</v>
      </c>
      <c r="C57" s="280"/>
      <c r="D57" s="280">
        <v>3215019</v>
      </c>
      <c r="E57" s="285" t="s">
        <v>191</v>
      </c>
      <c r="F57" s="282" t="s">
        <v>62</v>
      </c>
      <c r="G57" s="282">
        <v>8</v>
      </c>
      <c r="H57" s="283">
        <v>12.5</v>
      </c>
      <c r="I57" s="284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8"/>
      <c r="CL57" s="308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8"/>
      <c r="CZ57" s="308"/>
      <c r="DA57" s="308"/>
      <c r="DB57" s="308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  <c r="DU57" s="308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8"/>
      <c r="EI57" s="308"/>
      <c r="EJ57" s="308"/>
      <c r="EK57" s="308"/>
      <c r="EL57" s="308"/>
      <c r="EM57" s="308"/>
      <c r="EN57" s="308"/>
      <c r="EO57" s="308"/>
      <c r="EP57" s="308"/>
      <c r="EQ57" s="308"/>
      <c r="ER57" s="308"/>
      <c r="ES57" s="308"/>
      <c r="ET57" s="308"/>
      <c r="EU57" s="308"/>
      <c r="EV57" s="308"/>
      <c r="EW57" s="308"/>
    </row>
    <row r="58" spans="1:153" x14ac:dyDescent="0.25">
      <c r="A58" s="209"/>
      <c r="B58" s="279">
        <f t="shared" si="4"/>
        <v>39</v>
      </c>
      <c r="C58" s="287"/>
      <c r="D58" s="287">
        <v>3215017</v>
      </c>
      <c r="E58" s="288" t="s">
        <v>255</v>
      </c>
      <c r="F58" s="289" t="s">
        <v>31</v>
      </c>
      <c r="G58" s="289">
        <v>8</v>
      </c>
      <c r="H58" s="290">
        <v>9.5</v>
      </c>
      <c r="I58" s="284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8"/>
      <c r="CL58" s="308"/>
      <c r="CM58" s="308"/>
      <c r="CN58" s="308"/>
      <c r="CO58" s="308"/>
      <c r="CP58" s="308"/>
      <c r="CQ58" s="308"/>
      <c r="CR58" s="308"/>
      <c r="CS58" s="308"/>
      <c r="CT58" s="308"/>
      <c r="CU58" s="308"/>
      <c r="CV58" s="308"/>
      <c r="CW58" s="308"/>
      <c r="CX58" s="308"/>
      <c r="CY58" s="308"/>
      <c r="CZ58" s="308"/>
      <c r="DA58" s="308"/>
      <c r="DB58" s="308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8"/>
      <c r="EL58" s="308"/>
      <c r="EM58" s="308"/>
      <c r="EN58" s="308"/>
      <c r="EO58" s="308"/>
      <c r="EP58" s="308"/>
      <c r="EQ58" s="308"/>
      <c r="ER58" s="308"/>
      <c r="ES58" s="308"/>
      <c r="ET58" s="308"/>
      <c r="EU58" s="308"/>
      <c r="EV58" s="308"/>
      <c r="EW58" s="308"/>
    </row>
    <row r="59" spans="1:153" ht="15.75" x14ac:dyDescent="0.25">
      <c r="B59" s="364"/>
      <c r="C59" s="351" t="s">
        <v>121</v>
      </c>
      <c r="D59" s="351"/>
      <c r="E59" s="347" t="s">
        <v>5</v>
      </c>
      <c r="F59" s="351"/>
      <c r="G59" s="351"/>
      <c r="H59" s="352"/>
      <c r="I59" s="350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8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8"/>
      <c r="DA59" s="308"/>
      <c r="DB59" s="308"/>
      <c r="DC59" s="308"/>
      <c r="DD59" s="308"/>
      <c r="DE59" s="308"/>
      <c r="DF59" s="308"/>
      <c r="DG59" s="308"/>
      <c r="DH59" s="308"/>
      <c r="DI59" s="308"/>
      <c r="DJ59" s="308"/>
      <c r="DK59" s="308"/>
      <c r="DL59" s="308"/>
      <c r="DM59" s="308"/>
      <c r="DN59" s="308"/>
      <c r="DO59" s="308"/>
      <c r="DP59" s="308"/>
      <c r="DQ59" s="308"/>
      <c r="DR59" s="308"/>
      <c r="DS59" s="308"/>
      <c r="DT59" s="308"/>
      <c r="DU59" s="308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8"/>
      <c r="EK59" s="308"/>
      <c r="EL59" s="308"/>
      <c r="EM59" s="308"/>
      <c r="EN59" s="308"/>
      <c r="EO59" s="308"/>
      <c r="EP59" s="308"/>
      <c r="EQ59" s="308"/>
      <c r="ER59" s="308"/>
      <c r="ES59" s="308"/>
      <c r="ET59" s="308"/>
      <c r="EU59" s="308"/>
      <c r="EV59" s="308"/>
      <c r="EW59" s="308"/>
    </row>
    <row r="60" spans="1:153" x14ac:dyDescent="0.25">
      <c r="A60" s="209"/>
      <c r="B60" s="279">
        <f>B58+1</f>
        <v>40</v>
      </c>
      <c r="C60" s="291">
        <v>3113262</v>
      </c>
      <c r="D60" s="291">
        <v>3117205</v>
      </c>
      <c r="E60" s="292" t="s">
        <v>129</v>
      </c>
      <c r="F60" s="293" t="s">
        <v>206</v>
      </c>
      <c r="G60" s="293"/>
      <c r="H60" s="294">
        <v>13.5</v>
      </c>
      <c r="I60" s="284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8"/>
      <c r="DA60" s="308"/>
      <c r="DB60" s="308"/>
      <c r="DC60" s="308"/>
      <c r="DD60" s="308"/>
      <c r="DE60" s="308"/>
      <c r="DF60" s="308"/>
      <c r="DG60" s="308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8"/>
      <c r="EK60" s="308"/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8"/>
      <c r="EW60" s="308"/>
    </row>
    <row r="61" spans="1:153" x14ac:dyDescent="0.25">
      <c r="A61" s="209"/>
      <c r="B61" s="279">
        <f>B60+1</f>
        <v>41</v>
      </c>
      <c r="C61" s="280">
        <v>3113262</v>
      </c>
      <c r="D61" s="280">
        <v>3117206</v>
      </c>
      <c r="E61" s="285" t="s">
        <v>130</v>
      </c>
      <c r="F61" s="282" t="s">
        <v>206</v>
      </c>
      <c r="G61" s="282"/>
      <c r="H61" s="283">
        <v>13.5</v>
      </c>
      <c r="I61" s="284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8"/>
      <c r="DU61" s="308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08"/>
      <c r="EK61" s="308"/>
      <c r="EL61" s="308"/>
      <c r="EM61" s="308"/>
      <c r="EN61" s="308"/>
      <c r="EO61" s="308"/>
      <c r="EP61" s="308"/>
      <c r="EQ61" s="308"/>
      <c r="ER61" s="308"/>
      <c r="ES61" s="308"/>
      <c r="ET61" s="308"/>
      <c r="EU61" s="308"/>
      <c r="EV61" s="308"/>
      <c r="EW61" s="308"/>
    </row>
    <row r="62" spans="1:153" x14ac:dyDescent="0.25">
      <c r="A62" s="209"/>
      <c r="B62" s="279">
        <f t="shared" ref="B62" si="5">B61+1</f>
        <v>42</v>
      </c>
      <c r="C62" s="287">
        <v>3113262</v>
      </c>
      <c r="D62" s="287">
        <v>3117207</v>
      </c>
      <c r="E62" s="288" t="s">
        <v>131</v>
      </c>
      <c r="F62" s="289" t="s">
        <v>206</v>
      </c>
      <c r="G62" s="289"/>
      <c r="H62" s="290">
        <v>13.5</v>
      </c>
      <c r="I62" s="284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08"/>
      <c r="EV62" s="308"/>
      <c r="EW62" s="308"/>
    </row>
    <row r="63" spans="1:153" ht="16.5" thickBot="1" x14ac:dyDescent="0.3">
      <c r="B63" s="507"/>
      <c r="C63" s="351" t="s">
        <v>121</v>
      </c>
      <c r="D63" s="351"/>
      <c r="E63" s="347" t="s">
        <v>341</v>
      </c>
      <c r="F63" s="351"/>
      <c r="G63" s="351"/>
      <c r="H63" s="352"/>
      <c r="I63" s="350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</row>
    <row r="64" spans="1:153" x14ac:dyDescent="0.25">
      <c r="A64" s="209"/>
      <c r="B64" s="279">
        <f>B62+1</f>
        <v>43</v>
      </c>
      <c r="C64" s="280"/>
      <c r="D64" s="523">
        <v>3216325</v>
      </c>
      <c r="E64" s="509" t="s">
        <v>344</v>
      </c>
      <c r="F64" s="510" t="s">
        <v>345</v>
      </c>
      <c r="G64" s="511">
        <v>12</v>
      </c>
      <c r="H64" s="521">
        <v>5.23</v>
      </c>
      <c r="I64" s="284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8"/>
      <c r="EW64" s="308"/>
    </row>
    <row r="65" spans="1:153" x14ac:dyDescent="0.25">
      <c r="A65" s="209"/>
      <c r="B65" s="279">
        <f>B64+1</f>
        <v>44</v>
      </c>
      <c r="C65" s="280"/>
      <c r="D65" s="523">
        <v>3216323</v>
      </c>
      <c r="E65" s="509" t="s">
        <v>346</v>
      </c>
      <c r="F65" s="510" t="s">
        <v>345</v>
      </c>
      <c r="G65" s="516">
        <v>12</v>
      </c>
      <c r="H65" s="522">
        <v>5.23</v>
      </c>
      <c r="I65" s="284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  <c r="EV65" s="308"/>
      <c r="EW65" s="308"/>
    </row>
    <row r="66" spans="1:153" x14ac:dyDescent="0.25">
      <c r="A66" s="209"/>
      <c r="B66" s="279">
        <f t="shared" ref="B66:B68" si="6">B65+1</f>
        <v>45</v>
      </c>
      <c r="C66" s="280"/>
      <c r="D66" s="523">
        <v>3216324</v>
      </c>
      <c r="E66" s="509" t="s">
        <v>347</v>
      </c>
      <c r="F66" s="510" t="s">
        <v>345</v>
      </c>
      <c r="G66" s="516">
        <v>12</v>
      </c>
      <c r="H66" s="522">
        <v>5.23</v>
      </c>
      <c r="I66" s="284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8"/>
      <c r="DK66" s="308"/>
      <c r="DL66" s="308"/>
      <c r="DM66" s="308"/>
      <c r="DN66" s="308"/>
      <c r="DO66" s="308"/>
      <c r="DP66" s="308"/>
      <c r="DQ66" s="308"/>
      <c r="DR66" s="308"/>
      <c r="DS66" s="308"/>
      <c r="DT66" s="308"/>
      <c r="DU66" s="308"/>
      <c r="DV66" s="308"/>
      <c r="DW66" s="308"/>
      <c r="DX66" s="308"/>
      <c r="DY66" s="308"/>
      <c r="DZ66" s="308"/>
      <c r="EA66" s="308"/>
      <c r="EB66" s="308"/>
      <c r="EC66" s="308"/>
      <c r="ED66" s="308"/>
      <c r="EE66" s="308"/>
      <c r="EF66" s="308"/>
      <c r="EG66" s="308"/>
      <c r="EH66" s="308"/>
      <c r="EI66" s="308"/>
      <c r="EJ66" s="308"/>
      <c r="EK66" s="308"/>
      <c r="EL66" s="308"/>
      <c r="EM66" s="308"/>
      <c r="EN66" s="308"/>
      <c r="EO66" s="308"/>
      <c r="EP66" s="308"/>
      <c r="EQ66" s="308"/>
      <c r="ER66" s="308"/>
      <c r="ES66" s="308"/>
      <c r="ET66" s="308"/>
      <c r="EU66" s="308"/>
      <c r="EV66" s="308"/>
      <c r="EW66" s="308"/>
    </row>
    <row r="67" spans="1:153" x14ac:dyDescent="0.25">
      <c r="A67" s="209"/>
      <c r="B67" s="279">
        <f t="shared" si="6"/>
        <v>46</v>
      </c>
      <c r="C67" s="280"/>
      <c r="D67" s="523">
        <v>3216363</v>
      </c>
      <c r="E67" s="509" t="s">
        <v>349</v>
      </c>
      <c r="F67" s="510" t="s">
        <v>350</v>
      </c>
      <c r="G67" s="516">
        <v>12</v>
      </c>
      <c r="H67" s="522">
        <v>6.5</v>
      </c>
      <c r="I67" s="284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8"/>
      <c r="DJ67" s="308"/>
      <c r="DK67" s="308"/>
      <c r="DL67" s="308"/>
      <c r="DM67" s="308"/>
      <c r="DN67" s="308"/>
      <c r="DO67" s="308"/>
      <c r="DP67" s="308"/>
      <c r="DQ67" s="308"/>
      <c r="DR67" s="308"/>
      <c r="DS67" s="308"/>
      <c r="DT67" s="308"/>
      <c r="DU67" s="308"/>
      <c r="DV67" s="308"/>
      <c r="DW67" s="308"/>
      <c r="DX67" s="308"/>
      <c r="DY67" s="308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8"/>
      <c r="EK67" s="308"/>
      <c r="EL67" s="308"/>
      <c r="EM67" s="308"/>
      <c r="EN67" s="308"/>
      <c r="EO67" s="308"/>
      <c r="EP67" s="308"/>
      <c r="EQ67" s="308"/>
      <c r="ER67" s="308"/>
      <c r="ES67" s="308"/>
      <c r="ET67" s="308"/>
      <c r="EU67" s="308"/>
      <c r="EV67" s="308"/>
      <c r="EW67" s="308"/>
    </row>
    <row r="68" spans="1:153" x14ac:dyDescent="0.25">
      <c r="A68" s="209"/>
      <c r="B68" s="279">
        <f t="shared" si="6"/>
        <v>47</v>
      </c>
      <c r="C68" s="280"/>
      <c r="D68" s="523">
        <v>3216354</v>
      </c>
      <c r="E68" s="509" t="s">
        <v>351</v>
      </c>
      <c r="F68" s="510" t="s">
        <v>352</v>
      </c>
      <c r="G68" s="516">
        <v>25</v>
      </c>
      <c r="H68" s="522">
        <v>5.99</v>
      </c>
      <c r="I68" s="284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8"/>
      <c r="DT68" s="308"/>
      <c r="DU68" s="308"/>
      <c r="DV68" s="308"/>
      <c r="DW68" s="308"/>
      <c r="DX68" s="308"/>
      <c r="DY68" s="308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8"/>
      <c r="EL68" s="308"/>
      <c r="EM68" s="308"/>
      <c r="EN68" s="308"/>
      <c r="EO68" s="308"/>
      <c r="EP68" s="308"/>
      <c r="EQ68" s="308"/>
      <c r="ER68" s="308"/>
      <c r="ES68" s="308"/>
      <c r="ET68" s="308"/>
      <c r="EU68" s="308"/>
      <c r="EV68" s="308"/>
      <c r="EW68" s="308"/>
    </row>
    <row r="69" spans="1:153" ht="15.75" x14ac:dyDescent="0.25">
      <c r="B69" s="364"/>
      <c r="C69" s="353"/>
      <c r="D69" s="353"/>
      <c r="E69" s="353" t="s">
        <v>155</v>
      </c>
      <c r="F69" s="353"/>
      <c r="G69" s="353"/>
      <c r="H69" s="365"/>
      <c r="I69" s="354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  <c r="DP69" s="308"/>
      <c r="DQ69" s="308"/>
      <c r="DR69" s="308"/>
      <c r="DS69" s="308"/>
      <c r="DT69" s="308"/>
      <c r="DU69" s="308"/>
      <c r="DV69" s="308"/>
      <c r="DW69" s="308"/>
      <c r="DX69" s="308"/>
      <c r="DY69" s="308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8"/>
      <c r="EL69" s="308"/>
      <c r="EM69" s="308"/>
      <c r="EN69" s="308"/>
      <c r="EO69" s="308"/>
      <c r="EP69" s="308"/>
      <c r="EQ69" s="308"/>
      <c r="ER69" s="308"/>
      <c r="ES69" s="308"/>
      <c r="ET69" s="308"/>
      <c r="EU69" s="308"/>
      <c r="EV69" s="308"/>
      <c r="EW69" s="308"/>
    </row>
    <row r="70" spans="1:153" ht="15.75" x14ac:dyDescent="0.25">
      <c r="B70" s="341"/>
      <c r="C70" s="355" t="s">
        <v>121</v>
      </c>
      <c r="D70" s="355"/>
      <c r="E70" s="343" t="s">
        <v>7</v>
      </c>
      <c r="F70" s="355"/>
      <c r="G70" s="355"/>
      <c r="H70" s="356"/>
      <c r="I70" s="350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</row>
    <row r="71" spans="1:153" x14ac:dyDescent="0.25">
      <c r="A71" s="209"/>
      <c r="B71" s="279">
        <f>B68+1</f>
        <v>48</v>
      </c>
      <c r="C71" s="291"/>
      <c r="D71" s="291">
        <v>3113243</v>
      </c>
      <c r="E71" s="292" t="s">
        <v>260</v>
      </c>
      <c r="F71" s="293" t="s">
        <v>44</v>
      </c>
      <c r="G71" s="293">
        <v>12</v>
      </c>
      <c r="H71" s="294">
        <v>1.7</v>
      </c>
      <c r="I71" s="284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  <c r="DK71" s="308"/>
      <c r="DL71" s="308"/>
      <c r="DM71" s="308"/>
      <c r="DN71" s="308"/>
      <c r="DO71" s="308"/>
      <c r="DP71" s="308"/>
      <c r="DQ71" s="308"/>
      <c r="DR71" s="308"/>
      <c r="DS71" s="308"/>
      <c r="DT71" s="308"/>
      <c r="DU71" s="308"/>
      <c r="DV71" s="308"/>
      <c r="DW71" s="308"/>
      <c r="DX71" s="30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8"/>
      <c r="ES71" s="308"/>
      <c r="ET71" s="308"/>
      <c r="EU71" s="308"/>
      <c r="EV71" s="308"/>
      <c r="EW71" s="308"/>
    </row>
    <row r="72" spans="1:153" x14ac:dyDescent="0.25">
      <c r="A72" s="209"/>
      <c r="B72" s="279">
        <f>B71+1</f>
        <v>49</v>
      </c>
      <c r="C72" s="280"/>
      <c r="D72" s="280">
        <v>3113244</v>
      </c>
      <c r="E72" s="292" t="s">
        <v>260</v>
      </c>
      <c r="F72" s="282" t="s">
        <v>45</v>
      </c>
      <c r="G72" s="282">
        <v>12</v>
      </c>
      <c r="H72" s="283">
        <v>2.5</v>
      </c>
      <c r="I72" s="284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08"/>
      <c r="CM72" s="308"/>
      <c r="CN72" s="308"/>
      <c r="CO72" s="308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8"/>
      <c r="DA72" s="308"/>
      <c r="DB72" s="308"/>
      <c r="DC72" s="308"/>
      <c r="DD72" s="308"/>
      <c r="DE72" s="308"/>
      <c r="DF72" s="308"/>
      <c r="DG72" s="308"/>
      <c r="DH72" s="308"/>
      <c r="DI72" s="308"/>
      <c r="DJ72" s="308"/>
      <c r="DK72" s="308"/>
      <c r="DL72" s="308"/>
      <c r="DM72" s="308"/>
      <c r="DN72" s="308"/>
      <c r="DO72" s="308"/>
      <c r="DP72" s="308"/>
      <c r="DQ72" s="308"/>
      <c r="DR72" s="308"/>
      <c r="DS72" s="308"/>
      <c r="DT72" s="308"/>
      <c r="DU72" s="308"/>
      <c r="DV72" s="308"/>
      <c r="DW72" s="308"/>
      <c r="DX72" s="308"/>
      <c r="DY72" s="308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8"/>
      <c r="EK72" s="308"/>
      <c r="EL72" s="308"/>
      <c r="EM72" s="308"/>
      <c r="EN72" s="308"/>
      <c r="EO72" s="308"/>
      <c r="EP72" s="308"/>
      <c r="EQ72" s="308"/>
      <c r="ER72" s="308"/>
      <c r="ES72" s="308"/>
      <c r="ET72" s="308"/>
      <c r="EU72" s="308"/>
      <c r="EV72" s="308"/>
      <c r="EW72" s="308"/>
    </row>
    <row r="73" spans="1:153" x14ac:dyDescent="0.25">
      <c r="A73" s="209"/>
      <c r="B73" s="279">
        <f t="shared" ref="B73:B89" si="7">B72+1</f>
        <v>50</v>
      </c>
      <c r="C73" s="280"/>
      <c r="D73" s="280">
        <v>3113245</v>
      </c>
      <c r="E73" s="292" t="s">
        <v>260</v>
      </c>
      <c r="F73" s="282" t="s">
        <v>46</v>
      </c>
      <c r="G73" s="282">
        <v>12</v>
      </c>
      <c r="H73" s="283">
        <v>3</v>
      </c>
      <c r="I73" s="284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CI73" s="308"/>
      <c r="CJ73" s="308"/>
      <c r="CK73" s="308"/>
      <c r="CL73" s="308"/>
      <c r="CM73" s="308"/>
      <c r="CN73" s="308"/>
      <c r="CO73" s="308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8"/>
      <c r="DA73" s="308"/>
      <c r="DB73" s="308"/>
      <c r="DC73" s="308"/>
      <c r="DD73" s="308"/>
      <c r="DE73" s="308"/>
      <c r="DF73" s="308"/>
      <c r="DG73" s="308"/>
      <c r="DH73" s="308"/>
      <c r="DI73" s="308"/>
      <c r="DJ73" s="308"/>
      <c r="DK73" s="308"/>
      <c r="DL73" s="308"/>
      <c r="DM73" s="308"/>
      <c r="DN73" s="308"/>
      <c r="DO73" s="308"/>
      <c r="DP73" s="308"/>
      <c r="DQ73" s="308"/>
      <c r="DR73" s="308"/>
      <c r="DS73" s="308"/>
      <c r="DT73" s="308"/>
      <c r="DU73" s="308"/>
      <c r="DV73" s="308"/>
      <c r="DW73" s="308"/>
      <c r="DX73" s="308"/>
      <c r="DY73" s="308"/>
      <c r="DZ73" s="308"/>
      <c r="EA73" s="308"/>
      <c r="EB73" s="308"/>
      <c r="EC73" s="308"/>
      <c r="ED73" s="308"/>
      <c r="EE73" s="308"/>
      <c r="EF73" s="308"/>
      <c r="EG73" s="308"/>
      <c r="EH73" s="308"/>
      <c r="EI73" s="308"/>
      <c r="EJ73" s="308"/>
      <c r="EK73" s="308"/>
      <c r="EL73" s="308"/>
      <c r="EM73" s="308"/>
      <c r="EN73" s="308"/>
      <c r="EO73" s="308"/>
      <c r="EP73" s="308"/>
      <c r="EQ73" s="308"/>
      <c r="ER73" s="308"/>
      <c r="ES73" s="308"/>
      <c r="ET73" s="308"/>
      <c r="EU73" s="308"/>
      <c r="EV73" s="308"/>
      <c r="EW73" s="308"/>
    </row>
    <row r="74" spans="1:153" x14ac:dyDescent="0.25">
      <c r="A74" s="209"/>
      <c r="B74" s="279">
        <f t="shared" si="7"/>
        <v>51</v>
      </c>
      <c r="C74" s="280"/>
      <c r="D74" s="280">
        <v>3113262</v>
      </c>
      <c r="E74" s="292" t="s">
        <v>260</v>
      </c>
      <c r="F74" s="282" t="s">
        <v>63</v>
      </c>
      <c r="G74" s="282">
        <v>12</v>
      </c>
      <c r="H74" s="283">
        <v>3.5</v>
      </c>
      <c r="I74" s="284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308"/>
      <c r="EL74" s="308"/>
      <c r="EM74" s="308"/>
      <c r="EN74" s="308"/>
      <c r="EO74" s="308"/>
      <c r="EP74" s="308"/>
      <c r="EQ74" s="308"/>
      <c r="ER74" s="308"/>
      <c r="ES74" s="308"/>
      <c r="ET74" s="308"/>
      <c r="EU74" s="308"/>
      <c r="EV74" s="308"/>
      <c r="EW74" s="308"/>
    </row>
    <row r="75" spans="1:153" x14ac:dyDescent="0.25">
      <c r="A75" s="209"/>
      <c r="B75" s="279">
        <f t="shared" si="7"/>
        <v>52</v>
      </c>
      <c r="C75" s="280"/>
      <c r="D75" s="280">
        <v>3113254</v>
      </c>
      <c r="E75" s="292" t="s">
        <v>260</v>
      </c>
      <c r="F75" s="282" t="s">
        <v>48</v>
      </c>
      <c r="G75" s="282">
        <v>6</v>
      </c>
      <c r="H75" s="283">
        <v>6.5</v>
      </c>
      <c r="I75" s="284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8"/>
      <c r="BD75" s="308"/>
      <c r="BE75" s="308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  <c r="DJ75" s="308"/>
      <c r="DK75" s="308"/>
      <c r="DL75" s="308"/>
      <c r="DM75" s="308"/>
      <c r="DN75" s="308"/>
      <c r="DO75" s="308"/>
      <c r="DP75" s="308"/>
      <c r="DQ75" s="308"/>
      <c r="DR75" s="308"/>
      <c r="DS75" s="308"/>
      <c r="DT75" s="308"/>
      <c r="DU75" s="308"/>
      <c r="DV75" s="308"/>
      <c r="DW75" s="308"/>
      <c r="DX75" s="308"/>
      <c r="DY75" s="308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8"/>
      <c r="EK75" s="308"/>
      <c r="EL75" s="308"/>
      <c r="EM75" s="308"/>
      <c r="EN75" s="308"/>
      <c r="EO75" s="308"/>
      <c r="EP75" s="308"/>
      <c r="EQ75" s="308"/>
      <c r="ER75" s="308"/>
      <c r="ES75" s="308"/>
      <c r="ET75" s="308"/>
      <c r="EU75" s="308"/>
      <c r="EV75" s="308"/>
      <c r="EW75" s="308"/>
    </row>
    <row r="76" spans="1:153" x14ac:dyDescent="0.25">
      <c r="A76" s="209"/>
      <c r="B76" s="279">
        <f t="shared" si="7"/>
        <v>53</v>
      </c>
      <c r="C76" s="280"/>
      <c r="D76" s="280">
        <v>3113261</v>
      </c>
      <c r="E76" s="292" t="s">
        <v>260</v>
      </c>
      <c r="F76" s="282" t="s">
        <v>26</v>
      </c>
      <c r="G76" s="282">
        <v>6</v>
      </c>
      <c r="H76" s="283">
        <v>11.5</v>
      </c>
      <c r="I76" s="284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8"/>
      <c r="CJ76" s="308"/>
      <c r="CK76" s="308"/>
      <c r="CL76" s="308"/>
      <c r="CM76" s="308"/>
      <c r="CN76" s="308"/>
      <c r="CO76" s="308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8"/>
      <c r="DA76" s="308"/>
      <c r="DB76" s="308"/>
      <c r="DC76" s="308"/>
      <c r="DD76" s="308"/>
      <c r="DE76" s="308"/>
      <c r="DF76" s="308"/>
      <c r="DG76" s="308"/>
      <c r="DH76" s="308"/>
      <c r="DI76" s="308"/>
      <c r="DJ76" s="308"/>
      <c r="DK76" s="308"/>
      <c r="DL76" s="308"/>
      <c r="DM76" s="308"/>
      <c r="DN76" s="308"/>
      <c r="DO76" s="308"/>
      <c r="DP76" s="308"/>
      <c r="DQ76" s="308"/>
      <c r="DR76" s="308"/>
      <c r="DS76" s="308"/>
      <c r="DT76" s="308"/>
      <c r="DU76" s="308"/>
      <c r="DV76" s="308"/>
      <c r="DW76" s="308"/>
      <c r="DX76" s="308"/>
      <c r="DY76" s="308"/>
      <c r="DZ76" s="308"/>
      <c r="EA76" s="308"/>
      <c r="EB76" s="308"/>
      <c r="EC76" s="308"/>
      <c r="ED76" s="308"/>
      <c r="EE76" s="308"/>
      <c r="EF76" s="308"/>
      <c r="EG76" s="308"/>
      <c r="EH76" s="308"/>
      <c r="EI76" s="308"/>
      <c r="EJ76" s="308"/>
      <c r="EK76" s="308"/>
      <c r="EL76" s="308"/>
      <c r="EM76" s="308"/>
      <c r="EN76" s="308"/>
      <c r="EO76" s="308"/>
      <c r="EP76" s="308"/>
      <c r="EQ76" s="308"/>
      <c r="ER76" s="308"/>
      <c r="ES76" s="308"/>
      <c r="ET76" s="308"/>
      <c r="EU76" s="308"/>
      <c r="EV76" s="308"/>
      <c r="EW76" s="308"/>
    </row>
    <row r="77" spans="1:153" x14ac:dyDescent="0.25">
      <c r="A77" s="209"/>
      <c r="B77" s="279">
        <f t="shared" si="7"/>
        <v>54</v>
      </c>
      <c r="C77" s="280"/>
      <c r="D77" s="280">
        <v>3113257</v>
      </c>
      <c r="E77" s="292" t="s">
        <v>260</v>
      </c>
      <c r="F77" s="282" t="s">
        <v>49</v>
      </c>
      <c r="G77" s="282">
        <v>3</v>
      </c>
      <c r="H77" s="283">
        <v>29</v>
      </c>
      <c r="I77" s="284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8"/>
      <c r="EL77" s="308"/>
      <c r="EM77" s="308"/>
      <c r="EN77" s="308"/>
      <c r="EO77" s="308"/>
      <c r="EP77" s="308"/>
      <c r="EQ77" s="308"/>
      <c r="ER77" s="308"/>
      <c r="ES77" s="308"/>
      <c r="ET77" s="308"/>
      <c r="EU77" s="308"/>
      <c r="EV77" s="308"/>
      <c r="EW77" s="308"/>
    </row>
    <row r="78" spans="1:153" x14ac:dyDescent="0.25">
      <c r="A78" s="209"/>
      <c r="B78" s="279">
        <f t="shared" si="7"/>
        <v>55</v>
      </c>
      <c r="C78" s="280"/>
      <c r="D78" s="280">
        <v>3113247</v>
      </c>
      <c r="E78" s="292" t="s">
        <v>260</v>
      </c>
      <c r="F78" s="282" t="s">
        <v>47</v>
      </c>
      <c r="G78" s="282">
        <v>6</v>
      </c>
      <c r="H78" s="283">
        <v>10.5</v>
      </c>
      <c r="I78" s="284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  <c r="DB78" s="308"/>
      <c r="DC78" s="308"/>
      <c r="DD78" s="308"/>
      <c r="DE78" s="308"/>
      <c r="DF78" s="308"/>
      <c r="DG78" s="308"/>
      <c r="DH78" s="308"/>
      <c r="DI78" s="308"/>
      <c r="DJ78" s="308"/>
      <c r="DK78" s="308"/>
      <c r="DL78" s="308"/>
      <c r="DM78" s="308"/>
      <c r="DN78" s="308"/>
      <c r="DO78" s="308"/>
      <c r="DP78" s="308"/>
      <c r="DQ78" s="308"/>
      <c r="DR78" s="308"/>
      <c r="DS78" s="308"/>
      <c r="DT78" s="308"/>
      <c r="DU78" s="308"/>
      <c r="DV78" s="308"/>
      <c r="DW78" s="308"/>
      <c r="DX78" s="308"/>
      <c r="DY78" s="308"/>
      <c r="DZ78" s="308"/>
      <c r="EA78" s="308"/>
      <c r="EB78" s="308"/>
      <c r="EC78" s="308"/>
      <c r="ED78" s="308"/>
      <c r="EE78" s="308"/>
      <c r="EF78" s="308"/>
      <c r="EG78" s="308"/>
      <c r="EH78" s="308"/>
      <c r="EI78" s="308"/>
      <c r="EJ78" s="308"/>
      <c r="EK78" s="308"/>
      <c r="EL78" s="308"/>
      <c r="EM78" s="308"/>
      <c r="EN78" s="308"/>
      <c r="EO78" s="308"/>
      <c r="EP78" s="308"/>
      <c r="EQ78" s="308"/>
      <c r="ER78" s="308"/>
      <c r="ES78" s="308"/>
      <c r="ET78" s="308"/>
      <c r="EU78" s="308"/>
      <c r="EV78" s="308"/>
      <c r="EW78" s="308"/>
    </row>
    <row r="79" spans="1:153" x14ac:dyDescent="0.25">
      <c r="A79" s="209"/>
      <c r="B79" s="279">
        <f t="shared" si="7"/>
        <v>56</v>
      </c>
      <c r="C79" s="280"/>
      <c r="D79" s="394">
        <v>3113248</v>
      </c>
      <c r="E79" s="285" t="s">
        <v>237</v>
      </c>
      <c r="F79" s="282" t="s">
        <v>46</v>
      </c>
      <c r="G79" s="282">
        <v>12</v>
      </c>
      <c r="H79" s="283">
        <v>4</v>
      </c>
      <c r="I79" s="284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  <c r="BR79" s="308"/>
      <c r="BS79" s="308"/>
      <c r="BT79" s="308"/>
      <c r="BU79" s="308"/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8"/>
      <c r="DF79" s="308"/>
      <c r="DG79" s="308"/>
      <c r="DH79" s="308"/>
      <c r="DI79" s="308"/>
      <c r="DJ79" s="308"/>
      <c r="DK79" s="308"/>
      <c r="DL79" s="308"/>
      <c r="DM79" s="308"/>
      <c r="DN79" s="308"/>
      <c r="DO79" s="308"/>
      <c r="DP79" s="308"/>
      <c r="DQ79" s="308"/>
      <c r="DR79" s="308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  <c r="EW79" s="308"/>
    </row>
    <row r="80" spans="1:153" x14ac:dyDescent="0.25">
      <c r="A80" s="209"/>
      <c r="B80" s="279">
        <f t="shared" si="7"/>
        <v>57</v>
      </c>
      <c r="C80" s="280"/>
      <c r="D80" s="394">
        <v>3113249</v>
      </c>
      <c r="E80" s="285" t="s">
        <v>237</v>
      </c>
      <c r="F80" s="282" t="s">
        <v>48</v>
      </c>
      <c r="G80" s="282">
        <v>6</v>
      </c>
      <c r="H80" s="283">
        <v>7</v>
      </c>
      <c r="I80" s="284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08"/>
      <c r="AK80" s="308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08"/>
      <c r="BT80" s="308"/>
      <c r="BU80" s="308"/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8"/>
      <c r="DF80" s="308"/>
      <c r="DG80" s="308"/>
      <c r="DH80" s="308"/>
      <c r="DI80" s="308"/>
      <c r="DJ80" s="308"/>
      <c r="DK80" s="308"/>
      <c r="DL80" s="308"/>
      <c r="DM80" s="308"/>
      <c r="DN80" s="308"/>
      <c r="DO80" s="308"/>
      <c r="DP80" s="308"/>
      <c r="DQ80" s="308"/>
      <c r="DR80" s="308"/>
      <c r="DS80" s="308"/>
      <c r="DT80" s="308"/>
      <c r="DU80" s="308"/>
      <c r="DV80" s="308"/>
      <c r="DW80" s="308"/>
      <c r="DX80" s="308"/>
      <c r="DY80" s="308"/>
      <c r="DZ80" s="308"/>
      <c r="EA80" s="308"/>
      <c r="EB80" s="308"/>
      <c r="EC80" s="308"/>
      <c r="ED80" s="308"/>
      <c r="EE80" s="308"/>
      <c r="EF80" s="308"/>
      <c r="EG80" s="308"/>
      <c r="EH80" s="308"/>
      <c r="EI80" s="308"/>
      <c r="EJ80" s="308"/>
      <c r="EK80" s="308"/>
      <c r="EL80" s="308"/>
      <c r="EM80" s="308"/>
      <c r="EN80" s="308"/>
      <c r="EO80" s="308"/>
      <c r="EP80" s="308"/>
      <c r="EQ80" s="308"/>
      <c r="ER80" s="308"/>
      <c r="ES80" s="308"/>
      <c r="ET80" s="308"/>
      <c r="EU80" s="308"/>
      <c r="EV80" s="308"/>
      <c r="EW80" s="308"/>
    </row>
    <row r="81" spans="1:153" x14ac:dyDescent="0.25">
      <c r="A81" s="209"/>
      <c r="B81" s="279">
        <f t="shared" si="7"/>
        <v>58</v>
      </c>
      <c r="C81" s="280"/>
      <c r="D81" s="394">
        <v>3113250</v>
      </c>
      <c r="E81" s="285" t="s">
        <v>238</v>
      </c>
      <c r="F81" s="282" t="s">
        <v>48</v>
      </c>
      <c r="G81" s="282">
        <v>6</v>
      </c>
      <c r="H81" s="283">
        <v>7</v>
      </c>
      <c r="I81" s="284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08"/>
      <c r="DY81" s="308"/>
      <c r="DZ81" s="308"/>
      <c r="EA81" s="308"/>
      <c r="EB81" s="308"/>
      <c r="EC81" s="308"/>
      <c r="ED81" s="308"/>
      <c r="EE81" s="308"/>
      <c r="EF81" s="308"/>
      <c r="EG81" s="308"/>
      <c r="EH81" s="308"/>
      <c r="EI81" s="308"/>
      <c r="EJ81" s="308"/>
      <c r="EK81" s="308"/>
      <c r="EL81" s="308"/>
      <c r="EM81" s="308"/>
      <c r="EN81" s="308"/>
      <c r="EO81" s="308"/>
      <c r="EP81" s="308"/>
      <c r="EQ81" s="308"/>
      <c r="ER81" s="308"/>
      <c r="ES81" s="308"/>
      <c r="ET81" s="308"/>
      <c r="EU81" s="308"/>
      <c r="EV81" s="308"/>
      <c r="EW81" s="308"/>
    </row>
    <row r="82" spans="1:153" x14ac:dyDescent="0.25">
      <c r="A82" s="209"/>
      <c r="B82" s="279">
        <f t="shared" si="7"/>
        <v>59</v>
      </c>
      <c r="C82" s="280"/>
      <c r="D82" s="394">
        <v>3113251</v>
      </c>
      <c r="E82" s="285" t="s">
        <v>237</v>
      </c>
      <c r="F82" s="282" t="s">
        <v>49</v>
      </c>
      <c r="G82" s="282">
        <v>3</v>
      </c>
      <c r="H82" s="283">
        <v>29</v>
      </c>
      <c r="I82" s="284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8"/>
      <c r="DB82" s="308"/>
      <c r="DC82" s="308"/>
      <c r="DD82" s="308"/>
      <c r="DE82" s="308"/>
      <c r="DF82" s="308"/>
      <c r="DG82" s="308"/>
      <c r="DH82" s="308"/>
      <c r="DI82" s="308"/>
      <c r="DJ82" s="308"/>
      <c r="DK82" s="308"/>
      <c r="DL82" s="308"/>
      <c r="DM82" s="308"/>
      <c r="DN82" s="308"/>
      <c r="DO82" s="308"/>
      <c r="DP82" s="308"/>
      <c r="DQ82" s="308"/>
      <c r="DR82" s="308"/>
      <c r="DS82" s="308"/>
      <c r="DT82" s="308"/>
      <c r="DU82" s="308"/>
      <c r="DV82" s="308"/>
      <c r="DW82" s="308"/>
      <c r="DX82" s="308"/>
      <c r="DY82" s="308"/>
      <c r="DZ82" s="308"/>
      <c r="EA82" s="308"/>
      <c r="EB82" s="308"/>
      <c r="EC82" s="308"/>
      <c r="ED82" s="308"/>
      <c r="EE82" s="308"/>
      <c r="EF82" s="308"/>
      <c r="EG82" s="308"/>
      <c r="EH82" s="308"/>
      <c r="EI82" s="308"/>
      <c r="EJ82" s="308"/>
      <c r="EK82" s="308"/>
      <c r="EL82" s="308"/>
      <c r="EM82" s="308"/>
      <c r="EN82" s="308"/>
      <c r="EO82" s="308"/>
      <c r="EP82" s="308"/>
      <c r="EQ82" s="308"/>
      <c r="ER82" s="308"/>
      <c r="ES82" s="308"/>
      <c r="ET82" s="308"/>
      <c r="EU82" s="308"/>
      <c r="EV82" s="308"/>
      <c r="EW82" s="308"/>
    </row>
    <row r="83" spans="1:153" x14ac:dyDescent="0.25">
      <c r="A83" s="209"/>
      <c r="B83" s="279">
        <f t="shared" si="7"/>
        <v>60</v>
      </c>
      <c r="C83" s="280"/>
      <c r="D83" s="394">
        <v>3113252</v>
      </c>
      <c r="E83" s="285" t="s">
        <v>238</v>
      </c>
      <c r="F83" s="282" t="s">
        <v>49</v>
      </c>
      <c r="G83" s="282">
        <v>3</v>
      </c>
      <c r="H83" s="283">
        <v>29</v>
      </c>
      <c r="I83" s="284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08"/>
      <c r="BT83" s="308"/>
      <c r="BU83" s="308"/>
      <c r="BV83" s="308"/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8"/>
      <c r="CL83" s="308"/>
      <c r="CM83" s="308"/>
      <c r="CN83" s="308"/>
      <c r="CO83" s="308"/>
      <c r="CP83" s="308"/>
      <c r="CQ83" s="308"/>
      <c r="CR83" s="308"/>
      <c r="CS83" s="308"/>
      <c r="CT83" s="308"/>
      <c r="CU83" s="308"/>
      <c r="CV83" s="308"/>
      <c r="CW83" s="308"/>
      <c r="CX83" s="308"/>
      <c r="CY83" s="308"/>
      <c r="CZ83" s="308"/>
      <c r="DA83" s="308"/>
      <c r="DB83" s="308"/>
      <c r="DC83" s="308"/>
      <c r="DD83" s="308"/>
      <c r="DE83" s="308"/>
      <c r="DF83" s="308"/>
      <c r="DG83" s="308"/>
      <c r="DH83" s="308"/>
      <c r="DI83" s="308"/>
      <c r="DJ83" s="308"/>
      <c r="DK83" s="308"/>
      <c r="DL83" s="308"/>
      <c r="DM83" s="308"/>
      <c r="DN83" s="308"/>
      <c r="DO83" s="308"/>
      <c r="DP83" s="308"/>
      <c r="DQ83" s="308"/>
      <c r="DR83" s="308"/>
      <c r="DS83" s="308"/>
      <c r="DT83" s="308"/>
      <c r="DU83" s="308"/>
      <c r="DV83" s="308"/>
      <c r="DW83" s="308"/>
      <c r="DX83" s="308"/>
      <c r="DY83" s="308"/>
      <c r="DZ83" s="308"/>
      <c r="EA83" s="308"/>
      <c r="EB83" s="308"/>
      <c r="EC83" s="308"/>
      <c r="ED83" s="308"/>
      <c r="EE83" s="308"/>
      <c r="EF83" s="308"/>
      <c r="EG83" s="308"/>
      <c r="EH83" s="308"/>
      <c r="EI83" s="308"/>
      <c r="EJ83" s="308"/>
      <c r="EK83" s="308"/>
      <c r="EL83" s="308"/>
      <c r="EM83" s="308"/>
      <c r="EN83" s="308"/>
      <c r="EO83" s="308"/>
      <c r="EP83" s="308"/>
      <c r="EQ83" s="308"/>
      <c r="ER83" s="308"/>
      <c r="ES83" s="308"/>
      <c r="ET83" s="308"/>
      <c r="EU83" s="308"/>
      <c r="EV83" s="308"/>
      <c r="EW83" s="308"/>
    </row>
    <row r="84" spans="1:153" x14ac:dyDescent="0.25">
      <c r="A84" s="209"/>
      <c r="B84" s="279">
        <f t="shared" si="7"/>
        <v>61</v>
      </c>
      <c r="C84" s="280"/>
      <c r="D84" s="394">
        <v>3113253</v>
      </c>
      <c r="E84" s="285" t="s">
        <v>237</v>
      </c>
      <c r="F84" s="282" t="s">
        <v>50</v>
      </c>
      <c r="G84" s="286" t="s">
        <v>125</v>
      </c>
      <c r="H84" s="283">
        <v>120</v>
      </c>
      <c r="I84" s="284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  <c r="CV84" s="308"/>
      <c r="CW84" s="308"/>
      <c r="CX84" s="308"/>
      <c r="CY84" s="308"/>
      <c r="CZ84" s="308"/>
      <c r="DA84" s="308"/>
      <c r="DB84" s="308"/>
      <c r="DC84" s="308"/>
      <c r="DD84" s="308"/>
      <c r="DE84" s="308"/>
      <c r="DF84" s="308"/>
      <c r="DG84" s="308"/>
      <c r="DH84" s="308"/>
      <c r="DI84" s="308"/>
      <c r="DJ84" s="308"/>
      <c r="DK84" s="308"/>
      <c r="DL84" s="308"/>
      <c r="DM84" s="308"/>
      <c r="DN84" s="308"/>
      <c r="DO84" s="308"/>
      <c r="DP84" s="308"/>
      <c r="DQ84" s="308"/>
      <c r="DR84" s="308"/>
      <c r="DS84" s="308"/>
      <c r="DT84" s="308"/>
      <c r="DU84" s="308"/>
      <c r="DV84" s="308"/>
      <c r="DW84" s="308"/>
      <c r="DX84" s="308"/>
      <c r="DY84" s="308"/>
      <c r="DZ84" s="308"/>
      <c r="EA84" s="308"/>
      <c r="EB84" s="308"/>
      <c r="EC84" s="308"/>
      <c r="ED84" s="308"/>
      <c r="EE84" s="308"/>
      <c r="EF84" s="308"/>
      <c r="EG84" s="308"/>
      <c r="EH84" s="308"/>
      <c r="EI84" s="308"/>
      <c r="EJ84" s="308"/>
      <c r="EK84" s="308"/>
      <c r="EL84" s="308"/>
      <c r="EM84" s="308"/>
      <c r="EN84" s="308"/>
      <c r="EO84" s="308"/>
      <c r="EP84" s="308"/>
      <c r="EQ84" s="308"/>
      <c r="ER84" s="308"/>
      <c r="ES84" s="308"/>
      <c r="ET84" s="308"/>
      <c r="EU84" s="308"/>
      <c r="EV84" s="308"/>
      <c r="EW84" s="308"/>
    </row>
    <row r="85" spans="1:153" x14ac:dyDescent="0.25">
      <c r="A85" s="209"/>
      <c r="B85" s="279">
        <f t="shared" si="7"/>
        <v>62</v>
      </c>
      <c r="C85" s="280"/>
      <c r="D85" s="280">
        <v>3113256</v>
      </c>
      <c r="E85" s="285" t="s">
        <v>194</v>
      </c>
      <c r="F85" s="282" t="s">
        <v>48</v>
      </c>
      <c r="G85" s="282">
        <v>6</v>
      </c>
      <c r="H85" s="283">
        <v>6.5</v>
      </c>
      <c r="I85" s="284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8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8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  <c r="CV85" s="308"/>
      <c r="CW85" s="308"/>
      <c r="CX85" s="308"/>
      <c r="CY85" s="308"/>
      <c r="CZ85" s="308"/>
      <c r="DA85" s="308"/>
      <c r="DB85" s="308"/>
      <c r="DC85" s="308"/>
      <c r="DD85" s="308"/>
      <c r="DE85" s="308"/>
      <c r="DF85" s="308"/>
      <c r="DG85" s="308"/>
      <c r="DH85" s="308"/>
      <c r="DI85" s="308"/>
      <c r="DJ85" s="308"/>
      <c r="DK85" s="308"/>
      <c r="DL85" s="308"/>
      <c r="DM85" s="308"/>
      <c r="DN85" s="308"/>
      <c r="DO85" s="308"/>
      <c r="DP85" s="308"/>
      <c r="DQ85" s="308"/>
      <c r="DR85" s="308"/>
      <c r="DS85" s="308"/>
      <c r="DT85" s="308"/>
      <c r="DU85" s="308"/>
      <c r="DV85" s="308"/>
      <c r="DW85" s="308"/>
      <c r="DX85" s="308"/>
      <c r="DY85" s="308"/>
      <c r="DZ85" s="308"/>
      <c r="EA85" s="308"/>
      <c r="EB85" s="308"/>
      <c r="EC85" s="308"/>
      <c r="ED85" s="308"/>
      <c r="EE85" s="308"/>
      <c r="EF85" s="308"/>
      <c r="EG85" s="308"/>
      <c r="EH85" s="308"/>
      <c r="EI85" s="308"/>
      <c r="EJ85" s="308"/>
      <c r="EK85" s="308"/>
      <c r="EL85" s="308"/>
      <c r="EM85" s="308"/>
      <c r="EN85" s="308"/>
      <c r="EO85" s="308"/>
      <c r="EP85" s="308"/>
      <c r="EQ85" s="308"/>
      <c r="ER85" s="308"/>
      <c r="ES85" s="308"/>
      <c r="ET85" s="308"/>
      <c r="EU85" s="308"/>
      <c r="EV85" s="308"/>
      <c r="EW85" s="308"/>
    </row>
    <row r="86" spans="1:153" x14ac:dyDescent="0.25">
      <c r="A86" s="209"/>
      <c r="B86" s="279">
        <f t="shared" si="7"/>
        <v>63</v>
      </c>
      <c r="C86" s="280"/>
      <c r="D86" s="280">
        <v>3113258</v>
      </c>
      <c r="E86" s="285" t="s">
        <v>194</v>
      </c>
      <c r="F86" s="282" t="s">
        <v>49</v>
      </c>
      <c r="G86" s="282">
        <v>3</v>
      </c>
      <c r="H86" s="283">
        <v>29</v>
      </c>
      <c r="I86" s="284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8"/>
      <c r="BL86" s="308"/>
      <c r="BM86" s="308"/>
      <c r="BN86" s="308"/>
      <c r="BO86" s="308"/>
      <c r="BP86" s="308"/>
      <c r="BQ86" s="308"/>
      <c r="BR86" s="308"/>
      <c r="BS86" s="308"/>
      <c r="BT86" s="308"/>
      <c r="BU86" s="308"/>
      <c r="BV86" s="308"/>
      <c r="BW86" s="308"/>
      <c r="BX86" s="308"/>
      <c r="BY86" s="308"/>
      <c r="BZ86" s="308"/>
      <c r="CA86" s="308"/>
      <c r="CB86" s="308"/>
      <c r="CC86" s="308"/>
      <c r="CD86" s="308"/>
      <c r="CE86" s="308"/>
      <c r="CF86" s="308"/>
      <c r="CG86" s="308"/>
      <c r="CH86" s="308"/>
      <c r="CI86" s="308"/>
      <c r="CJ86" s="308"/>
      <c r="CK86" s="308"/>
      <c r="CL86" s="308"/>
      <c r="CM86" s="308"/>
      <c r="CN86" s="308"/>
      <c r="CO86" s="308"/>
      <c r="CP86" s="308"/>
      <c r="CQ86" s="308"/>
      <c r="CR86" s="308"/>
      <c r="CS86" s="308"/>
      <c r="CT86" s="308"/>
      <c r="CU86" s="308"/>
      <c r="CV86" s="308"/>
      <c r="CW86" s="308"/>
      <c r="CX86" s="308"/>
      <c r="CY86" s="308"/>
      <c r="CZ86" s="308"/>
      <c r="DA86" s="308"/>
      <c r="DB86" s="308"/>
      <c r="DC86" s="308"/>
      <c r="DD86" s="308"/>
      <c r="DE86" s="308"/>
      <c r="DF86" s="308"/>
      <c r="DG86" s="308"/>
      <c r="DH86" s="308"/>
      <c r="DI86" s="308"/>
      <c r="DJ86" s="308"/>
      <c r="DK86" s="308"/>
      <c r="DL86" s="308"/>
      <c r="DM86" s="308"/>
      <c r="DN86" s="308"/>
      <c r="DO86" s="308"/>
      <c r="DP86" s="308"/>
      <c r="DQ86" s="308"/>
      <c r="DR86" s="308"/>
      <c r="DS86" s="308"/>
      <c r="DT86" s="308"/>
      <c r="DU86" s="308"/>
      <c r="DV86" s="308"/>
      <c r="DW86" s="308"/>
      <c r="DX86" s="308"/>
      <c r="DY86" s="308"/>
      <c r="DZ86" s="308"/>
      <c r="EA86" s="308"/>
      <c r="EB86" s="308"/>
      <c r="EC86" s="308"/>
      <c r="ED86" s="308"/>
      <c r="EE86" s="308"/>
      <c r="EF86" s="308"/>
      <c r="EG86" s="308"/>
      <c r="EH86" s="308"/>
      <c r="EI86" s="308"/>
      <c r="EJ86" s="308"/>
      <c r="EK86" s="308"/>
      <c r="EL86" s="308"/>
      <c r="EM86" s="308"/>
      <c r="EN86" s="308"/>
      <c r="EO86" s="308"/>
      <c r="EP86" s="308"/>
      <c r="EQ86" s="308"/>
      <c r="ER86" s="308"/>
      <c r="ES86" s="308"/>
      <c r="ET86" s="308"/>
      <c r="EU86" s="308"/>
      <c r="EV86" s="308"/>
      <c r="EW86" s="308"/>
    </row>
    <row r="87" spans="1:153" x14ac:dyDescent="0.25">
      <c r="A87" s="209"/>
      <c r="B87" s="279">
        <f t="shared" si="7"/>
        <v>64</v>
      </c>
      <c r="C87" s="280"/>
      <c r="D87" s="280">
        <v>3113242</v>
      </c>
      <c r="E87" s="285" t="s">
        <v>263</v>
      </c>
      <c r="F87" s="282" t="s">
        <v>44</v>
      </c>
      <c r="G87" s="282">
        <v>12</v>
      </c>
      <c r="H87" s="283">
        <v>3</v>
      </c>
      <c r="I87" s="284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308"/>
      <c r="DE87" s="308"/>
      <c r="DF87" s="308"/>
      <c r="DG87" s="308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08"/>
      <c r="EA87" s="308"/>
      <c r="EB87" s="308"/>
      <c r="EC87" s="308"/>
      <c r="ED87" s="308"/>
      <c r="EE87" s="308"/>
      <c r="EF87" s="308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8"/>
      <c r="ES87" s="308"/>
      <c r="ET87" s="308"/>
      <c r="EU87" s="308"/>
      <c r="EV87" s="308"/>
      <c r="EW87" s="308"/>
    </row>
    <row r="88" spans="1:153" x14ac:dyDescent="0.25">
      <c r="A88" s="209"/>
      <c r="B88" s="279">
        <f t="shared" si="7"/>
        <v>65</v>
      </c>
      <c r="C88" s="287"/>
      <c r="D88" s="287">
        <v>3113241</v>
      </c>
      <c r="E88" s="288" t="s">
        <v>263</v>
      </c>
      <c r="F88" s="289" t="s">
        <v>46</v>
      </c>
      <c r="G88" s="289">
        <v>12</v>
      </c>
      <c r="H88" s="290">
        <v>4</v>
      </c>
      <c r="I88" s="284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308"/>
      <c r="CY88" s="308"/>
      <c r="CZ88" s="308"/>
      <c r="DA88" s="308"/>
      <c r="DB88" s="308"/>
      <c r="DC88" s="308"/>
      <c r="DD88" s="308"/>
      <c r="DE88" s="308"/>
      <c r="DF88" s="308"/>
      <c r="DG88" s="308"/>
      <c r="DH88" s="308"/>
      <c r="DI88" s="308"/>
      <c r="DJ88" s="308"/>
      <c r="DK88" s="308"/>
      <c r="DL88" s="308"/>
      <c r="DM88" s="308"/>
      <c r="DN88" s="308"/>
      <c r="DO88" s="308"/>
      <c r="DP88" s="308"/>
      <c r="DQ88" s="308"/>
      <c r="DR88" s="308"/>
      <c r="DS88" s="308"/>
      <c r="DT88" s="308"/>
      <c r="DU88" s="308"/>
      <c r="DV88" s="308"/>
      <c r="DW88" s="308"/>
      <c r="DX88" s="308"/>
      <c r="DY88" s="308"/>
      <c r="DZ88" s="308"/>
      <c r="EA88" s="308"/>
      <c r="EB88" s="308"/>
      <c r="EC88" s="308"/>
      <c r="ED88" s="308"/>
      <c r="EE88" s="308"/>
      <c r="EF88" s="308"/>
      <c r="EG88" s="308"/>
      <c r="EH88" s="308"/>
      <c r="EI88" s="308"/>
      <c r="EJ88" s="308"/>
      <c r="EK88" s="308"/>
      <c r="EL88" s="308"/>
      <c r="EM88" s="308"/>
      <c r="EN88" s="308"/>
      <c r="EO88" s="308"/>
      <c r="EP88" s="308"/>
      <c r="EQ88" s="308"/>
      <c r="ER88" s="308"/>
      <c r="ES88" s="308"/>
      <c r="ET88" s="308"/>
      <c r="EU88" s="308"/>
      <c r="EV88" s="308"/>
      <c r="EW88" s="308"/>
    </row>
    <row r="89" spans="1:153" x14ac:dyDescent="0.25">
      <c r="A89" s="209"/>
      <c r="B89" s="279">
        <f t="shared" si="7"/>
        <v>66</v>
      </c>
      <c r="C89" s="287"/>
      <c r="D89" s="394">
        <v>3113263</v>
      </c>
      <c r="E89" s="381" t="s">
        <v>234</v>
      </c>
      <c r="F89" s="374" t="s">
        <v>235</v>
      </c>
      <c r="G89" s="374">
        <v>12</v>
      </c>
      <c r="H89" s="397">
        <v>4</v>
      </c>
      <c r="I89" s="284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08"/>
      <c r="CQ89" s="308"/>
      <c r="CR89" s="308"/>
      <c r="CS89" s="308"/>
      <c r="CT89" s="308"/>
      <c r="CU89" s="308"/>
      <c r="CV89" s="308"/>
      <c r="CW89" s="308"/>
      <c r="CX89" s="308"/>
      <c r="CY89" s="308"/>
      <c r="CZ89" s="308"/>
      <c r="DA89" s="308"/>
      <c r="DB89" s="308"/>
      <c r="DC89" s="308"/>
      <c r="DD89" s="308"/>
      <c r="DE89" s="308"/>
      <c r="DF89" s="308"/>
      <c r="DG89" s="308"/>
      <c r="DH89" s="308"/>
      <c r="DI89" s="308"/>
      <c r="DJ89" s="308"/>
      <c r="DK89" s="308"/>
      <c r="DL89" s="308"/>
      <c r="DM89" s="308"/>
      <c r="DN89" s="308"/>
      <c r="DO89" s="308"/>
      <c r="DP89" s="308"/>
      <c r="DQ89" s="308"/>
      <c r="DR89" s="308"/>
      <c r="DS89" s="308"/>
      <c r="DT89" s="308"/>
      <c r="DU89" s="308"/>
      <c r="DV89" s="308"/>
      <c r="DW89" s="308"/>
      <c r="DX89" s="308"/>
      <c r="DY89" s="308"/>
      <c r="DZ89" s="308"/>
      <c r="EA89" s="308"/>
      <c r="EB89" s="308"/>
      <c r="EC89" s="308"/>
      <c r="ED89" s="308"/>
      <c r="EE89" s="308"/>
      <c r="EF89" s="308"/>
      <c r="EG89" s="308"/>
      <c r="EH89" s="308"/>
      <c r="EI89" s="308"/>
      <c r="EJ89" s="308"/>
      <c r="EK89" s="308"/>
      <c r="EL89" s="308"/>
      <c r="EM89" s="308"/>
      <c r="EN89" s="308"/>
      <c r="EO89" s="308"/>
      <c r="EP89" s="308"/>
      <c r="EQ89" s="308"/>
      <c r="ER89" s="308"/>
      <c r="ES89" s="308"/>
      <c r="ET89" s="308"/>
      <c r="EU89" s="308"/>
      <c r="EV89" s="308"/>
      <c r="EW89" s="308"/>
    </row>
    <row r="90" spans="1:153" ht="15.75" x14ac:dyDescent="0.25">
      <c r="B90" s="364"/>
      <c r="C90" s="357"/>
      <c r="D90" s="357"/>
      <c r="E90" s="347" t="s">
        <v>110</v>
      </c>
      <c r="F90" s="358"/>
      <c r="G90" s="358"/>
      <c r="H90" s="359"/>
      <c r="I90" s="346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8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8"/>
      <c r="CL90" s="308"/>
      <c r="CM90" s="308"/>
      <c r="CN90" s="308"/>
      <c r="CO90" s="308"/>
      <c r="CP90" s="308"/>
      <c r="CQ90" s="308"/>
      <c r="CR90" s="308"/>
      <c r="CS90" s="308"/>
      <c r="CT90" s="308"/>
      <c r="CU90" s="308"/>
      <c r="CV90" s="308"/>
      <c r="CW90" s="308"/>
      <c r="CX90" s="308"/>
      <c r="CY90" s="308"/>
      <c r="CZ90" s="308"/>
      <c r="DA90" s="308"/>
      <c r="DB90" s="308"/>
      <c r="DC90" s="308"/>
      <c r="DD90" s="308"/>
      <c r="DE90" s="308"/>
      <c r="DF90" s="308"/>
      <c r="DG90" s="308"/>
      <c r="DH90" s="308"/>
      <c r="DI90" s="308"/>
      <c r="DJ90" s="308"/>
      <c r="DK90" s="308"/>
      <c r="DL90" s="308"/>
      <c r="DM90" s="308"/>
      <c r="DN90" s="308"/>
      <c r="DO90" s="308"/>
      <c r="DP90" s="308"/>
      <c r="DQ90" s="308"/>
      <c r="DR90" s="308"/>
      <c r="DS90" s="308"/>
      <c r="DT90" s="308"/>
      <c r="DU90" s="308"/>
      <c r="DV90" s="308"/>
      <c r="DW90" s="308"/>
      <c r="DX90" s="308"/>
      <c r="DY90" s="308"/>
      <c r="DZ90" s="308"/>
      <c r="EA90" s="308"/>
      <c r="EB90" s="308"/>
      <c r="EC90" s="308"/>
      <c r="ED90" s="308"/>
      <c r="EE90" s="308"/>
      <c r="EF90" s="308"/>
      <c r="EG90" s="308"/>
      <c r="EH90" s="308"/>
      <c r="EI90" s="308"/>
      <c r="EJ90" s="308"/>
      <c r="EK90" s="308"/>
      <c r="EL90" s="308"/>
      <c r="EM90" s="308"/>
      <c r="EN90" s="308"/>
      <c r="EO90" s="308"/>
      <c r="EP90" s="308"/>
      <c r="EQ90" s="308"/>
      <c r="ER90" s="308"/>
      <c r="ES90" s="308"/>
      <c r="ET90" s="308"/>
      <c r="EU90" s="308"/>
      <c r="EV90" s="308"/>
      <c r="EW90" s="308"/>
    </row>
    <row r="91" spans="1:153" x14ac:dyDescent="0.25">
      <c r="A91" s="209"/>
      <c r="B91" s="279">
        <f>B89+1</f>
        <v>67</v>
      </c>
      <c r="C91" s="280"/>
      <c r="D91" s="394">
        <v>3112244</v>
      </c>
      <c r="E91" s="281" t="s">
        <v>247</v>
      </c>
      <c r="F91" s="282" t="s">
        <v>170</v>
      </c>
      <c r="G91" s="282">
        <v>6</v>
      </c>
      <c r="H91" s="283">
        <v>4.8</v>
      </c>
      <c r="I91" s="284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</row>
    <row r="92" spans="1:153" x14ac:dyDescent="0.25">
      <c r="A92" s="209"/>
      <c r="B92" s="279">
        <f>B91+1</f>
        <v>68</v>
      </c>
      <c r="C92" s="280"/>
      <c r="D92" s="394">
        <v>3112237</v>
      </c>
      <c r="E92" s="281" t="s">
        <v>247</v>
      </c>
      <c r="F92" s="282" t="s">
        <v>168</v>
      </c>
      <c r="G92" s="282">
        <v>6</v>
      </c>
      <c r="H92" s="283">
        <v>8</v>
      </c>
      <c r="I92" s="284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8"/>
      <c r="CC92" s="308"/>
      <c r="CD92" s="308"/>
      <c r="CE92" s="308"/>
      <c r="CF92" s="308"/>
      <c r="CG92" s="308"/>
      <c r="CH92" s="308"/>
      <c r="CI92" s="308"/>
      <c r="CJ92" s="308"/>
      <c r="CK92" s="308"/>
      <c r="CL92" s="308"/>
      <c r="CM92" s="308"/>
      <c r="CN92" s="308"/>
      <c r="CO92" s="308"/>
      <c r="CP92" s="308"/>
      <c r="CQ92" s="308"/>
      <c r="CR92" s="308"/>
      <c r="CS92" s="308"/>
      <c r="CT92" s="308"/>
      <c r="CU92" s="308"/>
      <c r="CV92" s="308"/>
      <c r="CW92" s="308"/>
      <c r="CX92" s="308"/>
      <c r="CY92" s="308"/>
      <c r="CZ92" s="308"/>
      <c r="DA92" s="308"/>
      <c r="DB92" s="308"/>
      <c r="DC92" s="308"/>
      <c r="DD92" s="308"/>
      <c r="DE92" s="308"/>
      <c r="DF92" s="308"/>
      <c r="DG92" s="308"/>
      <c r="DH92" s="308"/>
      <c r="DI92" s="308"/>
      <c r="DJ92" s="308"/>
      <c r="DK92" s="308"/>
      <c r="DL92" s="308"/>
      <c r="DM92" s="308"/>
      <c r="DN92" s="308"/>
      <c r="DO92" s="308"/>
      <c r="DP92" s="308"/>
      <c r="DQ92" s="308"/>
      <c r="DR92" s="308"/>
      <c r="DS92" s="308"/>
      <c r="DT92" s="308"/>
      <c r="DU92" s="308"/>
      <c r="DV92" s="308"/>
      <c r="DW92" s="308"/>
      <c r="DX92" s="308"/>
      <c r="DY92" s="308"/>
      <c r="DZ92" s="308"/>
      <c r="EA92" s="308"/>
      <c r="EB92" s="308"/>
      <c r="EC92" s="308"/>
      <c r="ED92" s="308"/>
      <c r="EE92" s="308"/>
      <c r="EF92" s="308"/>
      <c r="EG92" s="308"/>
      <c r="EH92" s="308"/>
      <c r="EI92" s="308"/>
      <c r="EJ92" s="308"/>
      <c r="EK92" s="308"/>
      <c r="EL92" s="308"/>
      <c r="EM92" s="308"/>
      <c r="EN92" s="308"/>
      <c r="EO92" s="308"/>
      <c r="EP92" s="308"/>
      <c r="EQ92" s="308"/>
      <c r="ER92" s="308"/>
      <c r="ES92" s="308"/>
      <c r="ET92" s="308"/>
      <c r="EU92" s="308"/>
      <c r="EV92" s="308"/>
      <c r="EW92" s="308"/>
    </row>
    <row r="93" spans="1:153" x14ac:dyDescent="0.25">
      <c r="A93" s="209"/>
      <c r="B93" s="279">
        <f>B92+1</f>
        <v>69</v>
      </c>
      <c r="C93" s="280"/>
      <c r="D93" s="394">
        <v>3112239</v>
      </c>
      <c r="E93" s="281" t="s">
        <v>248</v>
      </c>
      <c r="F93" s="282" t="s">
        <v>168</v>
      </c>
      <c r="G93" s="282">
        <v>6</v>
      </c>
      <c r="H93" s="283">
        <v>8</v>
      </c>
      <c r="I93" s="284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08"/>
      <c r="BZ93" s="308"/>
      <c r="CA93" s="308"/>
      <c r="CB93" s="308"/>
      <c r="CC93" s="308"/>
      <c r="CD93" s="308"/>
      <c r="CE93" s="308"/>
      <c r="CF93" s="308"/>
      <c r="CG93" s="308"/>
      <c r="CH93" s="308"/>
      <c r="CI93" s="308"/>
      <c r="CJ93" s="308"/>
      <c r="CK93" s="308"/>
      <c r="CL93" s="308"/>
      <c r="CM93" s="308"/>
      <c r="CN93" s="308"/>
      <c r="CO93" s="308"/>
      <c r="CP93" s="308"/>
      <c r="CQ93" s="308"/>
      <c r="CR93" s="308"/>
      <c r="CS93" s="308"/>
      <c r="CT93" s="308"/>
      <c r="CU93" s="308"/>
      <c r="CV93" s="308"/>
      <c r="CW93" s="308"/>
      <c r="CX93" s="308"/>
      <c r="CY93" s="308"/>
      <c r="CZ93" s="308"/>
      <c r="DA93" s="308"/>
      <c r="DB93" s="308"/>
      <c r="DC93" s="308"/>
      <c r="DD93" s="308"/>
      <c r="DE93" s="308"/>
      <c r="DF93" s="308"/>
      <c r="DG93" s="308"/>
      <c r="DH93" s="308"/>
      <c r="DI93" s="308"/>
      <c r="DJ93" s="308"/>
      <c r="DK93" s="308"/>
      <c r="DL93" s="308"/>
      <c r="DM93" s="308"/>
      <c r="DN93" s="308"/>
      <c r="DO93" s="308"/>
      <c r="DP93" s="308"/>
      <c r="DQ93" s="308"/>
      <c r="DR93" s="308"/>
      <c r="DS93" s="308"/>
      <c r="DT93" s="308"/>
      <c r="DU93" s="308"/>
      <c r="DV93" s="308"/>
      <c r="DW93" s="308"/>
      <c r="DX93" s="308"/>
      <c r="DY93" s="308"/>
      <c r="DZ93" s="308"/>
      <c r="EA93" s="308"/>
      <c r="EB93" s="308"/>
      <c r="EC93" s="308"/>
      <c r="ED93" s="308"/>
      <c r="EE93" s="308"/>
      <c r="EF93" s="308"/>
      <c r="EG93" s="308"/>
      <c r="EH93" s="308"/>
      <c r="EI93" s="308"/>
      <c r="EJ93" s="308"/>
      <c r="EK93" s="308"/>
      <c r="EL93" s="308"/>
      <c r="EM93" s="308"/>
      <c r="EN93" s="308"/>
      <c r="EO93" s="308"/>
      <c r="EP93" s="308"/>
      <c r="EQ93" s="308"/>
      <c r="ER93" s="308"/>
      <c r="ES93" s="308"/>
      <c r="ET93" s="308"/>
      <c r="EU93" s="308"/>
      <c r="EV93" s="308"/>
      <c r="EW93" s="308"/>
    </row>
    <row r="94" spans="1:153" x14ac:dyDescent="0.25">
      <c r="A94" s="209"/>
      <c r="B94" s="279">
        <f t="shared" ref="B94:B103" si="8">B93+1</f>
        <v>70</v>
      </c>
      <c r="C94" s="280"/>
      <c r="D94" s="394">
        <v>3112238</v>
      </c>
      <c r="E94" s="281" t="s">
        <v>249</v>
      </c>
      <c r="F94" s="282" t="s">
        <v>168</v>
      </c>
      <c r="G94" s="282">
        <v>6</v>
      </c>
      <c r="H94" s="283">
        <v>8</v>
      </c>
      <c r="I94" s="284"/>
      <c r="J94" s="308"/>
      <c r="K94" s="308"/>
      <c r="L94" s="308"/>
      <c r="M94" s="308" t="s">
        <v>307</v>
      </c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08"/>
      <c r="BZ94" s="308"/>
      <c r="CA94" s="308"/>
      <c r="CB94" s="308"/>
      <c r="CC94" s="308"/>
      <c r="CD94" s="308"/>
      <c r="CE94" s="308"/>
      <c r="CF94" s="308"/>
      <c r="CG94" s="308"/>
      <c r="CH94" s="308"/>
      <c r="CI94" s="308"/>
      <c r="CJ94" s="308"/>
      <c r="CK94" s="308"/>
      <c r="CL94" s="308"/>
      <c r="CM94" s="308"/>
      <c r="CN94" s="308"/>
      <c r="CO94" s="308"/>
      <c r="CP94" s="308"/>
      <c r="CQ94" s="308"/>
      <c r="CR94" s="308"/>
      <c r="CS94" s="308"/>
      <c r="CT94" s="308"/>
      <c r="CU94" s="308"/>
      <c r="CV94" s="308"/>
      <c r="CW94" s="308"/>
      <c r="CX94" s="308"/>
      <c r="CY94" s="308"/>
      <c r="CZ94" s="308"/>
      <c r="DA94" s="308"/>
      <c r="DB94" s="308"/>
      <c r="DC94" s="308"/>
      <c r="DD94" s="308"/>
      <c r="DE94" s="308"/>
      <c r="DF94" s="308"/>
      <c r="DG94" s="308"/>
      <c r="DH94" s="308"/>
      <c r="DI94" s="308"/>
      <c r="DJ94" s="308"/>
      <c r="DK94" s="308"/>
      <c r="DL94" s="308"/>
      <c r="DM94" s="308"/>
      <c r="DN94" s="308"/>
      <c r="DO94" s="308"/>
      <c r="DP94" s="308"/>
      <c r="DQ94" s="308"/>
      <c r="DR94" s="308"/>
      <c r="DS94" s="308"/>
      <c r="DT94" s="308"/>
      <c r="DU94" s="308"/>
      <c r="DV94" s="308"/>
      <c r="DW94" s="308"/>
      <c r="DX94" s="308"/>
      <c r="DY94" s="308"/>
      <c r="DZ94" s="308"/>
      <c r="EA94" s="308"/>
      <c r="EB94" s="308"/>
      <c r="EC94" s="308"/>
      <c r="ED94" s="308"/>
      <c r="EE94" s="308"/>
      <c r="EF94" s="308"/>
      <c r="EG94" s="308"/>
      <c r="EH94" s="308"/>
      <c r="EI94" s="308"/>
      <c r="EJ94" s="308"/>
      <c r="EK94" s="308"/>
      <c r="EL94" s="308"/>
      <c r="EM94" s="308"/>
      <c r="EN94" s="308"/>
      <c r="EO94" s="308"/>
      <c r="EP94" s="308"/>
      <c r="EQ94" s="308"/>
      <c r="ER94" s="308"/>
      <c r="ES94" s="308"/>
      <c r="ET94" s="308"/>
      <c r="EU94" s="308"/>
      <c r="EV94" s="308"/>
      <c r="EW94" s="308"/>
    </row>
    <row r="95" spans="1:153" x14ac:dyDescent="0.25">
      <c r="A95" s="209"/>
      <c r="B95" s="279">
        <f t="shared" si="8"/>
        <v>71</v>
      </c>
      <c r="C95" s="280"/>
      <c r="D95" s="394">
        <v>3112240</v>
      </c>
      <c r="E95" s="281" t="s">
        <v>247</v>
      </c>
      <c r="F95" s="282" t="s">
        <v>169</v>
      </c>
      <c r="G95" s="282">
        <v>3</v>
      </c>
      <c r="H95" s="283">
        <v>32.5</v>
      </c>
      <c r="I95" s="284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8"/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8"/>
      <c r="BR95" s="308"/>
      <c r="BS95" s="308"/>
      <c r="BT95" s="308"/>
      <c r="BU95" s="308"/>
      <c r="BV95" s="308"/>
      <c r="BW95" s="308"/>
      <c r="BX95" s="308"/>
      <c r="BY95" s="308"/>
      <c r="BZ95" s="308"/>
      <c r="CA95" s="308"/>
      <c r="CB95" s="308"/>
      <c r="CC95" s="308"/>
      <c r="CD95" s="308"/>
      <c r="CE95" s="308"/>
      <c r="CF95" s="308"/>
      <c r="CG95" s="308"/>
      <c r="CH95" s="308"/>
      <c r="CI95" s="308"/>
      <c r="CJ95" s="308"/>
      <c r="CK95" s="308"/>
      <c r="CL95" s="308"/>
      <c r="CM95" s="308"/>
      <c r="CN95" s="308"/>
      <c r="CO95" s="308"/>
      <c r="CP95" s="308"/>
      <c r="CQ95" s="308"/>
      <c r="CR95" s="308"/>
      <c r="CS95" s="308"/>
      <c r="CT95" s="308"/>
      <c r="CU95" s="308"/>
      <c r="CV95" s="308"/>
      <c r="CW95" s="308"/>
      <c r="CX95" s="308"/>
      <c r="CY95" s="308"/>
      <c r="CZ95" s="308"/>
      <c r="DA95" s="308"/>
      <c r="DB95" s="308"/>
      <c r="DC95" s="308"/>
      <c r="DD95" s="308"/>
      <c r="DE95" s="308"/>
      <c r="DF95" s="308"/>
      <c r="DG95" s="308"/>
      <c r="DH95" s="308"/>
      <c r="DI95" s="308"/>
      <c r="DJ95" s="308"/>
      <c r="DK95" s="308"/>
      <c r="DL95" s="308"/>
      <c r="DM95" s="308"/>
      <c r="DN95" s="308"/>
      <c r="DO95" s="308"/>
      <c r="DP95" s="308"/>
      <c r="DQ95" s="308"/>
      <c r="DR95" s="308"/>
      <c r="DS95" s="308"/>
      <c r="DT95" s="308"/>
      <c r="DU95" s="308"/>
      <c r="DV95" s="308"/>
      <c r="DW95" s="308"/>
      <c r="DX95" s="308"/>
      <c r="DY95" s="308"/>
      <c r="DZ95" s="308"/>
      <c r="EA95" s="308"/>
      <c r="EB95" s="308"/>
      <c r="EC95" s="308"/>
      <c r="ED95" s="308"/>
      <c r="EE95" s="308"/>
      <c r="EF95" s="308"/>
      <c r="EG95" s="308"/>
      <c r="EH95" s="308"/>
      <c r="EI95" s="308"/>
      <c r="EJ95" s="308"/>
      <c r="EK95" s="308"/>
      <c r="EL95" s="308"/>
      <c r="EM95" s="308"/>
      <c r="EN95" s="308"/>
      <c r="EO95" s="308"/>
      <c r="EP95" s="308"/>
      <c r="EQ95" s="308"/>
      <c r="ER95" s="308"/>
      <c r="ES95" s="308"/>
      <c r="ET95" s="308"/>
      <c r="EU95" s="308"/>
      <c r="EV95" s="308"/>
      <c r="EW95" s="308"/>
    </row>
    <row r="96" spans="1:153" x14ac:dyDescent="0.25">
      <c r="A96" s="209"/>
      <c r="B96" s="279">
        <f t="shared" si="8"/>
        <v>72</v>
      </c>
      <c r="C96" s="280"/>
      <c r="D96" s="394">
        <v>3112242</v>
      </c>
      <c r="E96" s="281" t="s">
        <v>248</v>
      </c>
      <c r="F96" s="282" t="s">
        <v>169</v>
      </c>
      <c r="G96" s="282">
        <v>3</v>
      </c>
      <c r="H96" s="283">
        <v>32.5</v>
      </c>
      <c r="I96" s="284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8"/>
      <c r="BR96" s="308"/>
      <c r="BS96" s="308"/>
      <c r="BT96" s="308"/>
      <c r="BU96" s="308"/>
      <c r="BV96" s="308"/>
      <c r="BW96" s="308"/>
      <c r="BX96" s="308"/>
      <c r="BY96" s="308"/>
      <c r="BZ96" s="308"/>
      <c r="CA96" s="308"/>
      <c r="CB96" s="308"/>
      <c r="CC96" s="308"/>
      <c r="CD96" s="308"/>
      <c r="CE96" s="308"/>
      <c r="CF96" s="308"/>
      <c r="CG96" s="308"/>
      <c r="CH96" s="308"/>
      <c r="CI96" s="308"/>
      <c r="CJ96" s="308"/>
      <c r="CK96" s="308"/>
      <c r="CL96" s="308"/>
      <c r="CM96" s="308"/>
      <c r="CN96" s="308"/>
      <c r="CO96" s="308"/>
      <c r="CP96" s="308"/>
      <c r="CQ96" s="308"/>
      <c r="CR96" s="308"/>
      <c r="CS96" s="308"/>
      <c r="CT96" s="308"/>
      <c r="CU96" s="308"/>
      <c r="CV96" s="308"/>
      <c r="CW96" s="308"/>
      <c r="CX96" s="308"/>
      <c r="CY96" s="308"/>
      <c r="CZ96" s="308"/>
      <c r="DA96" s="308"/>
      <c r="DB96" s="308"/>
      <c r="DC96" s="308"/>
      <c r="DD96" s="308"/>
      <c r="DE96" s="308"/>
      <c r="DF96" s="308"/>
      <c r="DG96" s="308"/>
      <c r="DH96" s="308"/>
      <c r="DI96" s="308"/>
      <c r="DJ96" s="308"/>
      <c r="DK96" s="308"/>
      <c r="DL96" s="308"/>
      <c r="DM96" s="308"/>
      <c r="DN96" s="308"/>
      <c r="DO96" s="308"/>
      <c r="DP96" s="308"/>
      <c r="DQ96" s="308"/>
      <c r="DR96" s="308"/>
      <c r="DS96" s="308"/>
      <c r="DT96" s="308"/>
      <c r="DU96" s="308"/>
      <c r="DV96" s="308"/>
      <c r="DW96" s="308"/>
      <c r="DX96" s="308"/>
      <c r="DY96" s="308"/>
      <c r="DZ96" s="308"/>
      <c r="EA96" s="308"/>
      <c r="EB96" s="308"/>
      <c r="EC96" s="308"/>
      <c r="ED96" s="308"/>
      <c r="EE96" s="308"/>
      <c r="EF96" s="308"/>
      <c r="EG96" s="308"/>
      <c r="EH96" s="308"/>
      <c r="EI96" s="308"/>
      <c r="EJ96" s="308"/>
      <c r="EK96" s="308"/>
      <c r="EL96" s="308"/>
      <c r="EM96" s="308"/>
      <c r="EN96" s="308"/>
      <c r="EO96" s="308"/>
      <c r="EP96" s="308"/>
      <c r="EQ96" s="308"/>
      <c r="ER96" s="308"/>
      <c r="ES96" s="308"/>
      <c r="ET96" s="308"/>
      <c r="EU96" s="308"/>
      <c r="EV96" s="308"/>
      <c r="EW96" s="308"/>
    </row>
    <row r="97" spans="1:153" x14ac:dyDescent="0.25">
      <c r="A97" s="209"/>
      <c r="B97" s="279">
        <f t="shared" si="8"/>
        <v>73</v>
      </c>
      <c r="C97" s="280"/>
      <c r="D97" s="280">
        <v>3112232</v>
      </c>
      <c r="E97" s="281" t="s">
        <v>202</v>
      </c>
      <c r="F97" s="282" t="s">
        <v>170</v>
      </c>
      <c r="G97" s="282">
        <v>6</v>
      </c>
      <c r="H97" s="283">
        <v>5.3</v>
      </c>
      <c r="I97" s="284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308"/>
      <c r="CD97" s="308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8"/>
      <c r="CP97" s="308"/>
      <c r="CQ97" s="308"/>
      <c r="CR97" s="308"/>
      <c r="CS97" s="308"/>
      <c r="CT97" s="308"/>
      <c r="CU97" s="308"/>
      <c r="CV97" s="308"/>
      <c r="CW97" s="308"/>
      <c r="CX97" s="308"/>
      <c r="CY97" s="308"/>
      <c r="CZ97" s="308"/>
      <c r="DA97" s="308"/>
      <c r="DB97" s="308"/>
      <c r="DC97" s="308"/>
      <c r="DD97" s="308"/>
      <c r="DE97" s="308"/>
      <c r="DF97" s="308"/>
      <c r="DG97" s="308"/>
      <c r="DH97" s="308"/>
      <c r="DI97" s="308"/>
      <c r="DJ97" s="308"/>
      <c r="DK97" s="308"/>
      <c r="DL97" s="308"/>
      <c r="DM97" s="308"/>
      <c r="DN97" s="308"/>
      <c r="DO97" s="308"/>
      <c r="DP97" s="308"/>
      <c r="DQ97" s="308"/>
      <c r="DR97" s="308"/>
      <c r="DS97" s="308"/>
      <c r="DT97" s="308"/>
      <c r="DU97" s="308"/>
      <c r="DV97" s="308"/>
      <c r="DW97" s="308"/>
      <c r="DX97" s="308"/>
      <c r="DY97" s="308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8"/>
      <c r="EL97" s="308"/>
      <c r="EM97" s="308"/>
      <c r="EN97" s="308"/>
      <c r="EO97" s="308"/>
      <c r="EP97" s="308"/>
      <c r="EQ97" s="308"/>
      <c r="ER97" s="308"/>
      <c r="ES97" s="308"/>
      <c r="ET97" s="308"/>
      <c r="EU97" s="308"/>
      <c r="EV97" s="308"/>
      <c r="EW97" s="308"/>
    </row>
    <row r="98" spans="1:153" x14ac:dyDescent="0.25">
      <c r="A98" s="209"/>
      <c r="B98" s="279">
        <f t="shared" si="8"/>
        <v>74</v>
      </c>
      <c r="C98" s="280"/>
      <c r="D98" s="280">
        <v>3112228</v>
      </c>
      <c r="E98" s="281" t="s">
        <v>203</v>
      </c>
      <c r="F98" s="282" t="s">
        <v>168</v>
      </c>
      <c r="G98" s="282">
        <v>6</v>
      </c>
      <c r="H98" s="283">
        <v>8</v>
      </c>
      <c r="I98" s="284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  <c r="CV98" s="308"/>
      <c r="CW98" s="308"/>
      <c r="CX98" s="308"/>
      <c r="CY98" s="308"/>
      <c r="CZ98" s="308"/>
      <c r="DA98" s="308"/>
      <c r="DB98" s="308"/>
      <c r="DC98" s="308"/>
      <c r="DD98" s="308"/>
      <c r="DE98" s="308"/>
      <c r="DF98" s="308"/>
      <c r="DG98" s="308"/>
      <c r="DH98" s="308"/>
      <c r="DI98" s="308"/>
      <c r="DJ98" s="308"/>
      <c r="DK98" s="308"/>
      <c r="DL98" s="308"/>
      <c r="DM98" s="308"/>
      <c r="DN98" s="308"/>
      <c r="DO98" s="308"/>
      <c r="DP98" s="308"/>
      <c r="DQ98" s="308"/>
      <c r="DR98" s="308"/>
      <c r="DS98" s="308"/>
      <c r="DT98" s="308"/>
      <c r="DU98" s="308"/>
      <c r="DV98" s="308"/>
      <c r="DW98" s="308"/>
      <c r="DX98" s="308"/>
      <c r="DY98" s="308"/>
      <c r="DZ98" s="308"/>
      <c r="EA98" s="308"/>
      <c r="EB98" s="308"/>
      <c r="EC98" s="308"/>
      <c r="ED98" s="308"/>
      <c r="EE98" s="308"/>
      <c r="EF98" s="308"/>
      <c r="EG98" s="308"/>
      <c r="EH98" s="308"/>
      <c r="EI98" s="308"/>
      <c r="EJ98" s="308"/>
      <c r="EK98" s="308"/>
      <c r="EL98" s="308"/>
      <c r="EM98" s="308"/>
      <c r="EN98" s="308"/>
      <c r="EO98" s="308"/>
      <c r="EP98" s="308"/>
      <c r="EQ98" s="308"/>
      <c r="ER98" s="308"/>
      <c r="ES98" s="308"/>
      <c r="ET98" s="308"/>
      <c r="EU98" s="308"/>
      <c r="EV98" s="308"/>
      <c r="EW98" s="308"/>
    </row>
    <row r="99" spans="1:153" x14ac:dyDescent="0.25">
      <c r="A99" s="209"/>
      <c r="B99" s="279">
        <f t="shared" si="8"/>
        <v>75</v>
      </c>
      <c r="C99" s="280"/>
      <c r="D99" s="280">
        <v>3112245</v>
      </c>
      <c r="E99" s="281" t="s">
        <v>202</v>
      </c>
      <c r="F99" s="282" t="s">
        <v>168</v>
      </c>
      <c r="G99" s="282">
        <v>6</v>
      </c>
      <c r="H99" s="392">
        <v>8</v>
      </c>
      <c r="I99" s="284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8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C99" s="308"/>
      <c r="CD99" s="308"/>
      <c r="CE99" s="308"/>
      <c r="CF99" s="308"/>
      <c r="CG99" s="308"/>
      <c r="CH99" s="308"/>
      <c r="CI99" s="308"/>
      <c r="CJ99" s="308"/>
      <c r="CK99" s="308"/>
      <c r="CL99" s="308"/>
      <c r="CM99" s="308"/>
      <c r="CN99" s="308"/>
      <c r="CO99" s="308"/>
      <c r="CP99" s="308"/>
      <c r="CQ99" s="308"/>
      <c r="CR99" s="308"/>
      <c r="CS99" s="308"/>
      <c r="CT99" s="308"/>
      <c r="CU99" s="308"/>
      <c r="CV99" s="308"/>
      <c r="CW99" s="308"/>
      <c r="CX99" s="308"/>
      <c r="CY99" s="308"/>
      <c r="CZ99" s="308"/>
      <c r="DA99" s="308"/>
      <c r="DB99" s="308"/>
      <c r="DC99" s="308"/>
      <c r="DD99" s="308"/>
      <c r="DE99" s="308"/>
      <c r="DF99" s="308"/>
      <c r="DG99" s="308"/>
      <c r="DH99" s="308"/>
      <c r="DI99" s="308"/>
      <c r="DJ99" s="308"/>
      <c r="DK99" s="308"/>
      <c r="DL99" s="308"/>
      <c r="DM99" s="308"/>
      <c r="DN99" s="308"/>
      <c r="DO99" s="308"/>
      <c r="DP99" s="308"/>
      <c r="DQ99" s="308"/>
      <c r="DR99" s="308"/>
      <c r="DS99" s="308"/>
      <c r="DT99" s="308"/>
      <c r="DU99" s="308"/>
      <c r="DV99" s="308"/>
      <c r="DW99" s="308"/>
      <c r="DX99" s="308"/>
      <c r="DY99" s="308"/>
      <c r="DZ99" s="308"/>
      <c r="EA99" s="308"/>
      <c r="EB99" s="308"/>
      <c r="EC99" s="308"/>
      <c r="ED99" s="308"/>
      <c r="EE99" s="308"/>
      <c r="EF99" s="308"/>
      <c r="EG99" s="308"/>
      <c r="EH99" s="308"/>
      <c r="EI99" s="308"/>
      <c r="EJ99" s="308"/>
      <c r="EK99" s="308"/>
      <c r="EL99" s="308"/>
      <c r="EM99" s="308"/>
      <c r="EN99" s="308"/>
      <c r="EO99" s="308"/>
      <c r="EP99" s="308"/>
      <c r="EQ99" s="308"/>
      <c r="ER99" s="308"/>
      <c r="ES99" s="308"/>
      <c r="ET99" s="308"/>
      <c r="EU99" s="308"/>
      <c r="EV99" s="308"/>
      <c r="EW99" s="308"/>
    </row>
    <row r="100" spans="1:153" x14ac:dyDescent="0.25">
      <c r="A100" s="209"/>
      <c r="B100" s="279">
        <f t="shared" si="8"/>
        <v>76</v>
      </c>
      <c r="C100" s="280"/>
      <c r="D100" s="280">
        <v>3112230</v>
      </c>
      <c r="E100" s="281" t="s">
        <v>196</v>
      </c>
      <c r="F100" s="282" t="s">
        <v>167</v>
      </c>
      <c r="G100" s="282">
        <v>6</v>
      </c>
      <c r="H100" s="392">
        <v>8.5</v>
      </c>
      <c r="I100" s="284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  <c r="BD100" s="308"/>
      <c r="BE100" s="308"/>
      <c r="BF100" s="308"/>
      <c r="BG100" s="308"/>
      <c r="BH100" s="308"/>
      <c r="BI100" s="308"/>
      <c r="BJ100" s="308"/>
      <c r="BK100" s="308"/>
      <c r="BL100" s="308"/>
      <c r="BM100" s="308"/>
      <c r="BN100" s="308"/>
      <c r="BO100" s="308"/>
      <c r="BP100" s="308"/>
      <c r="BQ100" s="308"/>
      <c r="BR100" s="308"/>
      <c r="BS100" s="308"/>
      <c r="BT100" s="308"/>
      <c r="BU100" s="308"/>
      <c r="BV100" s="308"/>
      <c r="BW100" s="308"/>
      <c r="BX100" s="308"/>
      <c r="BY100" s="308"/>
      <c r="BZ100" s="308"/>
      <c r="CA100" s="308"/>
      <c r="CB100" s="308"/>
      <c r="CC100" s="308"/>
      <c r="CD100" s="308"/>
      <c r="CE100" s="308"/>
      <c r="CF100" s="308"/>
      <c r="CG100" s="308"/>
      <c r="CH100" s="308"/>
      <c r="CI100" s="308"/>
      <c r="CJ100" s="308"/>
      <c r="CK100" s="308"/>
      <c r="CL100" s="308"/>
      <c r="CM100" s="308"/>
      <c r="CN100" s="308"/>
      <c r="CO100" s="308"/>
      <c r="CP100" s="308"/>
      <c r="CQ100" s="308"/>
      <c r="CR100" s="308"/>
      <c r="CS100" s="308"/>
      <c r="CT100" s="308"/>
      <c r="CU100" s="308"/>
      <c r="CV100" s="308"/>
      <c r="CW100" s="308"/>
      <c r="CX100" s="308"/>
      <c r="CY100" s="308"/>
      <c r="CZ100" s="308"/>
      <c r="DA100" s="308"/>
      <c r="DB100" s="308"/>
      <c r="DC100" s="308"/>
      <c r="DD100" s="308"/>
      <c r="DE100" s="308"/>
      <c r="DF100" s="308"/>
      <c r="DG100" s="308"/>
      <c r="DH100" s="308"/>
      <c r="DI100" s="308"/>
      <c r="DJ100" s="308"/>
      <c r="DK100" s="308"/>
      <c r="DL100" s="308"/>
      <c r="DM100" s="308"/>
      <c r="DN100" s="308"/>
      <c r="DO100" s="308"/>
      <c r="DP100" s="308"/>
      <c r="DQ100" s="308"/>
      <c r="DR100" s="308"/>
      <c r="DS100" s="308"/>
      <c r="DT100" s="308"/>
      <c r="DU100" s="308"/>
      <c r="DV100" s="308"/>
      <c r="DW100" s="308"/>
      <c r="DX100" s="308"/>
      <c r="DY100" s="308"/>
      <c r="DZ100" s="308"/>
      <c r="EA100" s="308"/>
      <c r="EB100" s="308"/>
      <c r="EC100" s="308"/>
      <c r="ED100" s="308"/>
      <c r="EE100" s="308"/>
      <c r="EF100" s="308"/>
      <c r="EG100" s="308"/>
      <c r="EH100" s="308"/>
      <c r="EI100" s="308"/>
      <c r="EJ100" s="308"/>
      <c r="EK100" s="308"/>
      <c r="EL100" s="308"/>
      <c r="EM100" s="308"/>
      <c r="EN100" s="308"/>
      <c r="EO100" s="308"/>
      <c r="EP100" s="308"/>
      <c r="EQ100" s="308"/>
      <c r="ER100" s="308"/>
      <c r="ES100" s="308"/>
      <c r="ET100" s="308"/>
      <c r="EU100" s="308"/>
      <c r="EV100" s="308"/>
      <c r="EW100" s="308"/>
    </row>
    <row r="101" spans="1:153" x14ac:dyDescent="0.25">
      <c r="A101" s="209"/>
      <c r="B101" s="279">
        <f t="shared" si="8"/>
        <v>77</v>
      </c>
      <c r="C101" s="280"/>
      <c r="D101" s="280">
        <v>3112234</v>
      </c>
      <c r="E101" s="281" t="s">
        <v>197</v>
      </c>
      <c r="F101" s="282" t="s">
        <v>167</v>
      </c>
      <c r="G101" s="282">
        <v>6</v>
      </c>
      <c r="H101" s="283">
        <v>8.5</v>
      </c>
      <c r="I101" s="284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8"/>
      <c r="AS101" s="308"/>
      <c r="AT101" s="308"/>
      <c r="AU101" s="308"/>
      <c r="AV101" s="308"/>
      <c r="AW101" s="308"/>
      <c r="AX101" s="308"/>
      <c r="AY101" s="308"/>
      <c r="AZ101" s="308"/>
      <c r="BA101" s="308"/>
      <c r="BB101" s="308"/>
      <c r="BC101" s="308"/>
      <c r="BD101" s="308"/>
      <c r="BE101" s="308"/>
      <c r="BF101" s="308"/>
      <c r="BG101" s="308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8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C101" s="308"/>
      <c r="CD101" s="308"/>
      <c r="CE101" s="308"/>
      <c r="CF101" s="308"/>
      <c r="CG101" s="308"/>
      <c r="CH101" s="308"/>
      <c r="CI101" s="308"/>
      <c r="CJ101" s="308"/>
      <c r="CK101" s="308"/>
      <c r="CL101" s="308"/>
      <c r="CM101" s="308"/>
      <c r="CN101" s="308"/>
      <c r="CO101" s="308"/>
      <c r="CP101" s="308"/>
      <c r="CQ101" s="308"/>
      <c r="CR101" s="308"/>
      <c r="CS101" s="308"/>
      <c r="CT101" s="308"/>
      <c r="CU101" s="308"/>
      <c r="CV101" s="308"/>
      <c r="CW101" s="308"/>
      <c r="CX101" s="308"/>
      <c r="CY101" s="308"/>
      <c r="CZ101" s="308"/>
      <c r="DA101" s="308"/>
      <c r="DB101" s="308"/>
      <c r="DC101" s="308"/>
      <c r="DD101" s="308"/>
      <c r="DE101" s="308"/>
      <c r="DF101" s="308"/>
      <c r="DG101" s="308"/>
      <c r="DH101" s="308"/>
      <c r="DI101" s="308"/>
      <c r="DJ101" s="308"/>
      <c r="DK101" s="308"/>
      <c r="DL101" s="308"/>
      <c r="DM101" s="308"/>
      <c r="DN101" s="308"/>
      <c r="DO101" s="308"/>
      <c r="DP101" s="308"/>
      <c r="DQ101" s="308"/>
      <c r="DR101" s="308"/>
      <c r="DS101" s="308"/>
      <c r="DT101" s="308"/>
      <c r="DU101" s="308"/>
      <c r="DV101" s="308"/>
      <c r="DW101" s="308"/>
      <c r="DX101" s="308"/>
      <c r="DY101" s="308"/>
      <c r="DZ101" s="308"/>
      <c r="EA101" s="308"/>
      <c r="EB101" s="308"/>
      <c r="EC101" s="308"/>
      <c r="ED101" s="308"/>
      <c r="EE101" s="308"/>
      <c r="EF101" s="308"/>
      <c r="EG101" s="308"/>
      <c r="EH101" s="308"/>
      <c r="EI101" s="308"/>
      <c r="EJ101" s="308"/>
      <c r="EK101" s="308"/>
      <c r="EL101" s="308"/>
      <c r="EM101" s="308"/>
      <c r="EN101" s="308"/>
      <c r="EO101" s="308"/>
      <c r="EP101" s="308"/>
      <c r="EQ101" s="308"/>
      <c r="ER101" s="308"/>
      <c r="ES101" s="308"/>
      <c r="ET101" s="308"/>
      <c r="EU101" s="308"/>
      <c r="EV101" s="308"/>
      <c r="EW101" s="308"/>
    </row>
    <row r="102" spans="1:153" x14ac:dyDescent="0.25">
      <c r="A102" s="209"/>
      <c r="B102" s="279">
        <f t="shared" si="8"/>
        <v>78</v>
      </c>
      <c r="C102" s="280"/>
      <c r="D102" s="394">
        <v>3112247</v>
      </c>
      <c r="E102" s="381" t="s">
        <v>311</v>
      </c>
      <c r="F102" s="374" t="s">
        <v>312</v>
      </c>
      <c r="G102" s="374">
        <v>6</v>
      </c>
      <c r="H102" s="397">
        <f>7.9-(7.9*$G$8)</f>
        <v>7.9</v>
      </c>
      <c r="I102" s="284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  <c r="AL102" s="308"/>
      <c r="AM102" s="308"/>
      <c r="AN102" s="308"/>
      <c r="AO102" s="308"/>
      <c r="AP102" s="308"/>
      <c r="AQ102" s="308"/>
      <c r="AR102" s="308"/>
      <c r="AS102" s="308"/>
      <c r="AT102" s="308"/>
      <c r="AU102" s="308"/>
      <c r="AV102" s="308"/>
      <c r="AW102" s="308"/>
      <c r="AX102" s="308"/>
      <c r="AY102" s="308"/>
      <c r="AZ102" s="308"/>
      <c r="BA102" s="308"/>
      <c r="BB102" s="308"/>
      <c r="BC102" s="308"/>
      <c r="BD102" s="308"/>
      <c r="BE102" s="308"/>
      <c r="BF102" s="308"/>
      <c r="BG102" s="308"/>
      <c r="BH102" s="308"/>
      <c r="BI102" s="308"/>
      <c r="BJ102" s="308"/>
      <c r="BK102" s="308"/>
      <c r="BL102" s="308"/>
      <c r="BM102" s="308"/>
      <c r="BN102" s="308"/>
      <c r="BO102" s="308"/>
      <c r="BP102" s="308"/>
      <c r="BQ102" s="308"/>
      <c r="BR102" s="308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C102" s="308"/>
      <c r="CD102" s="308"/>
      <c r="CE102" s="308"/>
      <c r="CF102" s="308"/>
      <c r="CG102" s="308"/>
      <c r="CH102" s="308"/>
      <c r="CI102" s="308"/>
      <c r="CJ102" s="308"/>
      <c r="CK102" s="308"/>
      <c r="CL102" s="308"/>
      <c r="CM102" s="308"/>
      <c r="CN102" s="308"/>
      <c r="CO102" s="308"/>
      <c r="CP102" s="308"/>
      <c r="CQ102" s="308"/>
      <c r="CR102" s="308"/>
      <c r="CS102" s="308"/>
      <c r="CT102" s="308"/>
      <c r="CU102" s="308"/>
      <c r="CV102" s="308"/>
      <c r="CW102" s="308"/>
      <c r="CX102" s="308"/>
      <c r="CY102" s="308"/>
      <c r="CZ102" s="308"/>
      <c r="DA102" s="308"/>
      <c r="DB102" s="308"/>
      <c r="DC102" s="308"/>
      <c r="DD102" s="308"/>
      <c r="DE102" s="308"/>
      <c r="DF102" s="308"/>
      <c r="DG102" s="308"/>
      <c r="DH102" s="308"/>
      <c r="DI102" s="308"/>
      <c r="DJ102" s="308"/>
      <c r="DK102" s="308"/>
      <c r="DL102" s="308"/>
      <c r="DM102" s="308"/>
      <c r="DN102" s="308"/>
      <c r="DO102" s="308"/>
      <c r="DP102" s="308"/>
      <c r="DQ102" s="308"/>
      <c r="DR102" s="308"/>
      <c r="DS102" s="308"/>
      <c r="DT102" s="308"/>
      <c r="DU102" s="308"/>
      <c r="DV102" s="308"/>
      <c r="DW102" s="308"/>
      <c r="DX102" s="308"/>
      <c r="DY102" s="308"/>
      <c r="DZ102" s="308"/>
      <c r="EA102" s="308"/>
      <c r="EB102" s="308"/>
      <c r="EC102" s="308"/>
      <c r="ED102" s="308"/>
      <c r="EE102" s="308"/>
      <c r="EF102" s="308"/>
      <c r="EG102" s="308"/>
      <c r="EH102" s="308"/>
      <c r="EI102" s="308"/>
      <c r="EJ102" s="308"/>
      <c r="EK102" s="308"/>
      <c r="EL102" s="308"/>
      <c r="EM102" s="308"/>
      <c r="EN102" s="308"/>
      <c r="EO102" s="308"/>
      <c r="EP102" s="308"/>
      <c r="EQ102" s="308"/>
      <c r="ER102" s="308"/>
      <c r="ES102" s="308"/>
      <c r="ET102" s="308"/>
      <c r="EU102" s="308"/>
      <c r="EV102" s="308"/>
      <c r="EW102" s="308"/>
    </row>
    <row r="103" spans="1:153" x14ac:dyDescent="0.25">
      <c r="A103" s="209"/>
      <c r="B103" s="279">
        <f t="shared" si="8"/>
        <v>79</v>
      </c>
      <c r="C103" s="280"/>
      <c r="D103" s="393">
        <v>3112248</v>
      </c>
      <c r="E103" s="381" t="s">
        <v>277</v>
      </c>
      <c r="F103" s="374" t="s">
        <v>233</v>
      </c>
      <c r="G103" s="282">
        <v>6</v>
      </c>
      <c r="H103" s="397">
        <v>11</v>
      </c>
      <c r="I103" s="284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8"/>
      <c r="AS103" s="308"/>
      <c r="AT103" s="308"/>
      <c r="AU103" s="308"/>
      <c r="AV103" s="308"/>
      <c r="AW103" s="308"/>
      <c r="AX103" s="308"/>
      <c r="AY103" s="308"/>
      <c r="AZ103" s="308"/>
      <c r="BA103" s="308"/>
      <c r="BB103" s="308"/>
      <c r="BC103" s="308"/>
      <c r="BD103" s="308"/>
      <c r="BE103" s="308"/>
      <c r="BF103" s="308"/>
      <c r="BG103" s="308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8"/>
      <c r="BS103" s="308"/>
      <c r="BT103" s="308"/>
      <c r="BU103" s="308"/>
      <c r="BV103" s="308"/>
      <c r="BW103" s="308"/>
      <c r="BX103" s="308"/>
      <c r="BY103" s="308"/>
      <c r="BZ103" s="308"/>
      <c r="CA103" s="308"/>
      <c r="CB103" s="308"/>
      <c r="CC103" s="308"/>
      <c r="CD103" s="308"/>
      <c r="CE103" s="308"/>
      <c r="CF103" s="308"/>
      <c r="CG103" s="308"/>
      <c r="CH103" s="308"/>
      <c r="CI103" s="308"/>
      <c r="CJ103" s="308"/>
      <c r="CK103" s="308"/>
      <c r="CL103" s="308"/>
      <c r="CM103" s="308"/>
      <c r="CN103" s="308"/>
      <c r="CO103" s="308"/>
      <c r="CP103" s="308"/>
      <c r="CQ103" s="308"/>
      <c r="CR103" s="308"/>
      <c r="CS103" s="308"/>
      <c r="CT103" s="308"/>
      <c r="CU103" s="308"/>
      <c r="CV103" s="308"/>
      <c r="CW103" s="308"/>
      <c r="CX103" s="308"/>
      <c r="CY103" s="308"/>
      <c r="CZ103" s="308"/>
      <c r="DA103" s="308"/>
      <c r="DB103" s="308"/>
      <c r="DC103" s="308"/>
      <c r="DD103" s="308"/>
      <c r="DE103" s="308"/>
      <c r="DF103" s="308"/>
      <c r="DG103" s="308"/>
      <c r="DH103" s="308"/>
      <c r="DI103" s="308"/>
      <c r="DJ103" s="308"/>
      <c r="DK103" s="308"/>
      <c r="DL103" s="308"/>
      <c r="DM103" s="308"/>
      <c r="DN103" s="308"/>
      <c r="DO103" s="308"/>
      <c r="DP103" s="308"/>
      <c r="DQ103" s="308"/>
      <c r="DR103" s="308"/>
      <c r="DS103" s="308"/>
      <c r="DT103" s="308"/>
      <c r="DU103" s="308"/>
      <c r="DV103" s="308"/>
      <c r="DW103" s="308"/>
      <c r="DX103" s="308"/>
      <c r="DY103" s="308"/>
      <c r="DZ103" s="308"/>
      <c r="EA103" s="308"/>
      <c r="EB103" s="308"/>
      <c r="EC103" s="308"/>
      <c r="ED103" s="308"/>
      <c r="EE103" s="308"/>
      <c r="EF103" s="308"/>
      <c r="EG103" s="308"/>
      <c r="EH103" s="308"/>
      <c r="EI103" s="308"/>
      <c r="EJ103" s="308"/>
      <c r="EK103" s="308"/>
      <c r="EL103" s="308"/>
      <c r="EM103" s="308"/>
      <c r="EN103" s="308"/>
      <c r="EO103" s="308"/>
      <c r="EP103" s="308"/>
      <c r="EQ103" s="308"/>
      <c r="ER103" s="308"/>
      <c r="ES103" s="308"/>
      <c r="ET103" s="308"/>
      <c r="EU103" s="308"/>
      <c r="EV103" s="308"/>
      <c r="EW103" s="308"/>
    </row>
    <row r="104" spans="1:153" ht="15.75" x14ac:dyDescent="0.25">
      <c r="B104" s="364"/>
      <c r="C104" s="357"/>
      <c r="D104" s="351"/>
      <c r="E104" s="347" t="s">
        <v>8</v>
      </c>
      <c r="F104" s="351"/>
      <c r="G104" s="351"/>
      <c r="H104" s="352"/>
      <c r="I104" s="350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8"/>
      <c r="BQ104" s="308"/>
      <c r="BR104" s="308"/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C104" s="308"/>
      <c r="CD104" s="308"/>
      <c r="CE104" s="308"/>
      <c r="CF104" s="308"/>
      <c r="CG104" s="308"/>
      <c r="CH104" s="308"/>
      <c r="CI104" s="308"/>
      <c r="CJ104" s="308"/>
      <c r="CK104" s="308"/>
      <c r="CL104" s="308"/>
      <c r="CM104" s="308"/>
      <c r="CN104" s="308"/>
      <c r="CO104" s="308"/>
      <c r="CP104" s="308"/>
      <c r="CQ104" s="308"/>
      <c r="CR104" s="308"/>
      <c r="CS104" s="308"/>
      <c r="CT104" s="308"/>
      <c r="CU104" s="308"/>
      <c r="CV104" s="308"/>
      <c r="CW104" s="308"/>
      <c r="CX104" s="308"/>
      <c r="CY104" s="308"/>
      <c r="CZ104" s="308"/>
      <c r="DA104" s="308"/>
      <c r="DB104" s="308"/>
      <c r="DC104" s="308"/>
      <c r="DD104" s="308"/>
      <c r="DE104" s="308"/>
      <c r="DF104" s="308"/>
      <c r="DG104" s="308"/>
      <c r="DH104" s="308"/>
      <c r="DI104" s="308"/>
      <c r="DJ104" s="308"/>
      <c r="DK104" s="308"/>
      <c r="DL104" s="308"/>
      <c r="DM104" s="308"/>
      <c r="DN104" s="308"/>
      <c r="DO104" s="308"/>
      <c r="DP104" s="308"/>
      <c r="DQ104" s="308"/>
      <c r="DR104" s="308"/>
      <c r="DS104" s="308"/>
      <c r="DT104" s="308"/>
      <c r="DU104" s="308"/>
      <c r="DV104" s="308"/>
      <c r="DW104" s="308"/>
      <c r="DX104" s="308"/>
      <c r="DY104" s="308"/>
      <c r="DZ104" s="308"/>
      <c r="EA104" s="308"/>
      <c r="EB104" s="308"/>
      <c r="EC104" s="308"/>
      <c r="ED104" s="308"/>
      <c r="EE104" s="308"/>
      <c r="EF104" s="308"/>
      <c r="EG104" s="308"/>
      <c r="EH104" s="308"/>
      <c r="EI104" s="308"/>
      <c r="EJ104" s="308"/>
      <c r="EK104" s="308"/>
      <c r="EL104" s="308"/>
      <c r="EM104" s="308"/>
      <c r="EN104" s="308"/>
      <c r="EO104" s="308"/>
      <c r="EP104" s="308"/>
      <c r="EQ104" s="308"/>
      <c r="ER104" s="308"/>
      <c r="ES104" s="308"/>
      <c r="ET104" s="308"/>
      <c r="EU104" s="308"/>
      <c r="EV104" s="308"/>
      <c r="EW104" s="308"/>
    </row>
    <row r="105" spans="1:153" x14ac:dyDescent="0.25">
      <c r="A105" s="209"/>
      <c r="B105" s="279">
        <f>B103+1</f>
        <v>80</v>
      </c>
      <c r="C105" s="291"/>
      <c r="D105" s="394">
        <v>3111040</v>
      </c>
      <c r="E105" s="292" t="s">
        <v>257</v>
      </c>
      <c r="F105" s="293" t="s">
        <v>170</v>
      </c>
      <c r="G105" s="293">
        <v>6</v>
      </c>
      <c r="H105" s="294">
        <v>5</v>
      </c>
      <c r="I105" s="284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8"/>
      <c r="BS105" s="308"/>
      <c r="BT105" s="308"/>
      <c r="BU105" s="308"/>
      <c r="BV105" s="308"/>
      <c r="BW105" s="308"/>
      <c r="BX105" s="308"/>
      <c r="BY105" s="308"/>
      <c r="BZ105" s="308"/>
      <c r="CA105" s="308"/>
      <c r="CB105" s="308"/>
      <c r="CC105" s="308"/>
      <c r="CD105" s="308"/>
      <c r="CE105" s="308"/>
      <c r="CF105" s="308"/>
      <c r="CG105" s="308"/>
      <c r="CH105" s="308"/>
      <c r="CI105" s="308"/>
      <c r="CJ105" s="308"/>
      <c r="CK105" s="308"/>
      <c r="CL105" s="308"/>
      <c r="CM105" s="308"/>
      <c r="CN105" s="308"/>
      <c r="CO105" s="308"/>
      <c r="CP105" s="308"/>
      <c r="CQ105" s="308"/>
      <c r="CR105" s="308"/>
      <c r="CS105" s="308"/>
      <c r="CT105" s="308"/>
      <c r="CU105" s="308"/>
      <c r="CV105" s="308"/>
      <c r="CW105" s="308"/>
      <c r="CX105" s="308"/>
      <c r="CY105" s="308"/>
      <c r="CZ105" s="308"/>
      <c r="DA105" s="308"/>
      <c r="DB105" s="308"/>
      <c r="DC105" s="308"/>
      <c r="DD105" s="308"/>
      <c r="DE105" s="308"/>
      <c r="DF105" s="308"/>
      <c r="DG105" s="308"/>
      <c r="DH105" s="308"/>
      <c r="DI105" s="308"/>
      <c r="DJ105" s="308"/>
      <c r="DK105" s="308"/>
      <c r="DL105" s="308"/>
      <c r="DM105" s="308"/>
      <c r="DN105" s="308"/>
      <c r="DO105" s="308"/>
      <c r="DP105" s="308"/>
      <c r="DQ105" s="308"/>
      <c r="DR105" s="308"/>
      <c r="DS105" s="308"/>
      <c r="DT105" s="308"/>
      <c r="DU105" s="308"/>
      <c r="DV105" s="308"/>
      <c r="DW105" s="308"/>
      <c r="DX105" s="308"/>
      <c r="DY105" s="308"/>
      <c r="DZ105" s="308"/>
      <c r="EA105" s="308"/>
      <c r="EB105" s="308"/>
      <c r="EC105" s="308"/>
      <c r="ED105" s="308"/>
      <c r="EE105" s="308"/>
      <c r="EF105" s="308"/>
      <c r="EG105" s="308"/>
      <c r="EH105" s="308"/>
      <c r="EI105" s="308"/>
      <c r="EJ105" s="308"/>
      <c r="EK105" s="308"/>
      <c r="EL105" s="308"/>
      <c r="EM105" s="308"/>
      <c r="EN105" s="308"/>
      <c r="EO105" s="308"/>
      <c r="EP105" s="308"/>
      <c r="EQ105" s="308"/>
      <c r="ER105" s="308"/>
      <c r="ES105" s="308"/>
      <c r="ET105" s="308"/>
      <c r="EU105" s="308"/>
      <c r="EV105" s="308"/>
      <c r="EW105" s="308"/>
    </row>
    <row r="106" spans="1:153" x14ac:dyDescent="0.25">
      <c r="A106" s="209"/>
      <c r="B106" s="279">
        <f>B105+1</f>
        <v>81</v>
      </c>
      <c r="C106" s="280"/>
      <c r="D106" s="394">
        <v>3111036</v>
      </c>
      <c r="E106" s="285" t="s">
        <v>264</v>
      </c>
      <c r="F106" s="282" t="s">
        <v>171</v>
      </c>
      <c r="G106" s="282">
        <v>6</v>
      </c>
      <c r="H106" s="283">
        <v>11</v>
      </c>
      <c r="I106" s="284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C106" s="308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8"/>
      <c r="CQ106" s="308"/>
      <c r="CR106" s="308"/>
      <c r="CS106" s="308"/>
      <c r="CT106" s="308"/>
      <c r="CU106" s="308"/>
      <c r="CV106" s="308"/>
      <c r="CW106" s="308"/>
      <c r="CX106" s="308"/>
      <c r="CY106" s="308"/>
      <c r="CZ106" s="308"/>
      <c r="DA106" s="308"/>
      <c r="DB106" s="308"/>
      <c r="DC106" s="308"/>
      <c r="DD106" s="308"/>
      <c r="DE106" s="308"/>
      <c r="DF106" s="308"/>
      <c r="DG106" s="308"/>
      <c r="DH106" s="308"/>
      <c r="DI106" s="308"/>
      <c r="DJ106" s="308"/>
      <c r="DK106" s="308"/>
      <c r="DL106" s="308"/>
      <c r="DM106" s="308"/>
      <c r="DN106" s="308"/>
      <c r="DO106" s="308"/>
      <c r="DP106" s="308"/>
      <c r="DQ106" s="308"/>
      <c r="DR106" s="308"/>
      <c r="DS106" s="308"/>
      <c r="DT106" s="308"/>
      <c r="DU106" s="308"/>
      <c r="DV106" s="308"/>
      <c r="DW106" s="308"/>
      <c r="DX106" s="308"/>
      <c r="DY106" s="308"/>
      <c r="DZ106" s="308"/>
      <c r="EA106" s="308"/>
      <c r="EB106" s="308"/>
      <c r="EC106" s="308"/>
      <c r="ED106" s="308"/>
      <c r="EE106" s="308"/>
      <c r="EF106" s="308"/>
      <c r="EG106" s="308"/>
      <c r="EH106" s="308"/>
      <c r="EI106" s="308"/>
      <c r="EJ106" s="308"/>
      <c r="EK106" s="308"/>
      <c r="EL106" s="308"/>
      <c r="EM106" s="308"/>
      <c r="EN106" s="308"/>
      <c r="EO106" s="308"/>
      <c r="EP106" s="308"/>
      <c r="EQ106" s="308"/>
      <c r="ER106" s="308"/>
      <c r="ES106" s="308"/>
      <c r="ET106" s="308"/>
      <c r="EU106" s="308"/>
      <c r="EV106" s="308"/>
      <c r="EW106" s="308"/>
    </row>
    <row r="107" spans="1:153" x14ac:dyDescent="0.25">
      <c r="A107" s="209"/>
      <c r="B107" s="279">
        <f t="shared" ref="B107:B113" si="9">B106+1</f>
        <v>82</v>
      </c>
      <c r="C107" s="280"/>
      <c r="D107" s="394">
        <v>3111037</v>
      </c>
      <c r="E107" s="285" t="s">
        <v>257</v>
      </c>
      <c r="F107" s="282" t="s">
        <v>172</v>
      </c>
      <c r="G107" s="282">
        <v>3</v>
      </c>
      <c r="H107" s="283">
        <v>51</v>
      </c>
      <c r="I107" s="284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8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C107" s="308"/>
      <c r="CD107" s="308"/>
      <c r="CE107" s="308"/>
      <c r="CF107" s="308"/>
      <c r="CG107" s="308"/>
      <c r="CH107" s="308"/>
      <c r="CI107" s="308"/>
      <c r="CJ107" s="308"/>
      <c r="CK107" s="308"/>
      <c r="CL107" s="308"/>
      <c r="CM107" s="308"/>
      <c r="CN107" s="308"/>
      <c r="CO107" s="308"/>
      <c r="CP107" s="308"/>
      <c r="CQ107" s="308"/>
      <c r="CR107" s="308"/>
      <c r="CS107" s="308"/>
      <c r="CT107" s="308"/>
      <c r="CU107" s="308"/>
      <c r="CV107" s="308"/>
      <c r="CW107" s="308"/>
      <c r="CX107" s="308"/>
      <c r="CY107" s="308"/>
      <c r="CZ107" s="308"/>
      <c r="DA107" s="308"/>
      <c r="DB107" s="308"/>
      <c r="DC107" s="308"/>
      <c r="DD107" s="308"/>
      <c r="DE107" s="308"/>
      <c r="DF107" s="308"/>
      <c r="DG107" s="308"/>
      <c r="DH107" s="308"/>
      <c r="DI107" s="308"/>
      <c r="DJ107" s="308"/>
      <c r="DK107" s="308"/>
      <c r="DL107" s="308"/>
      <c r="DM107" s="308"/>
      <c r="DN107" s="308"/>
      <c r="DO107" s="308"/>
      <c r="DP107" s="308"/>
      <c r="DQ107" s="308"/>
      <c r="DR107" s="308"/>
      <c r="DS107" s="308"/>
      <c r="DT107" s="308"/>
      <c r="DU107" s="308"/>
      <c r="DV107" s="308"/>
      <c r="DW107" s="308"/>
      <c r="DX107" s="308"/>
      <c r="DY107" s="308"/>
      <c r="DZ107" s="308"/>
      <c r="EA107" s="308"/>
      <c r="EB107" s="308"/>
      <c r="EC107" s="308"/>
      <c r="ED107" s="308"/>
      <c r="EE107" s="308"/>
      <c r="EF107" s="308"/>
      <c r="EG107" s="308"/>
      <c r="EH107" s="308"/>
      <c r="EI107" s="308"/>
      <c r="EJ107" s="308"/>
      <c r="EK107" s="308"/>
      <c r="EL107" s="308"/>
      <c r="EM107" s="308"/>
      <c r="EN107" s="308"/>
      <c r="EO107" s="308"/>
      <c r="EP107" s="308"/>
      <c r="EQ107" s="308"/>
      <c r="ER107" s="308"/>
      <c r="ES107" s="308"/>
      <c r="ET107" s="308"/>
      <c r="EU107" s="308"/>
      <c r="EV107" s="308"/>
      <c r="EW107" s="308"/>
    </row>
    <row r="108" spans="1:153" x14ac:dyDescent="0.25">
      <c r="A108" s="209"/>
      <c r="B108" s="279">
        <f t="shared" si="9"/>
        <v>83</v>
      </c>
      <c r="C108" s="280"/>
      <c r="D108" s="394">
        <v>3111038</v>
      </c>
      <c r="E108" s="285" t="s">
        <v>264</v>
      </c>
      <c r="F108" s="282" t="s">
        <v>23</v>
      </c>
      <c r="G108" s="286" t="s">
        <v>125</v>
      </c>
      <c r="H108" s="283">
        <v>189</v>
      </c>
      <c r="I108" s="284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08"/>
      <c r="AL108" s="308"/>
      <c r="AM108" s="308"/>
      <c r="AN108" s="308"/>
      <c r="AO108" s="308"/>
      <c r="AP108" s="308"/>
      <c r="AQ108" s="308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308"/>
      <c r="BF108" s="308"/>
      <c r="BG108" s="308"/>
      <c r="BH108" s="308"/>
      <c r="BI108" s="308"/>
      <c r="BJ108" s="308"/>
      <c r="BK108" s="308"/>
      <c r="BL108" s="308"/>
      <c r="BM108" s="308"/>
      <c r="BN108" s="308"/>
      <c r="BO108" s="308"/>
      <c r="BP108" s="308"/>
      <c r="BQ108" s="308"/>
      <c r="BR108" s="308"/>
      <c r="BS108" s="308"/>
      <c r="BT108" s="308"/>
      <c r="BU108" s="308"/>
      <c r="BV108" s="308"/>
      <c r="BW108" s="308"/>
      <c r="BX108" s="308"/>
      <c r="BY108" s="308"/>
      <c r="BZ108" s="308"/>
      <c r="CA108" s="308"/>
      <c r="CB108" s="308"/>
      <c r="CC108" s="308"/>
      <c r="CD108" s="308"/>
      <c r="CE108" s="308"/>
      <c r="CF108" s="308"/>
      <c r="CG108" s="308"/>
      <c r="CH108" s="308"/>
      <c r="CI108" s="308"/>
      <c r="CJ108" s="308"/>
      <c r="CK108" s="308"/>
      <c r="CL108" s="308"/>
      <c r="CM108" s="308"/>
      <c r="CN108" s="308"/>
      <c r="CO108" s="308"/>
      <c r="CP108" s="308"/>
      <c r="CQ108" s="308"/>
      <c r="CR108" s="308"/>
      <c r="CS108" s="308"/>
      <c r="CT108" s="308"/>
      <c r="CU108" s="308"/>
      <c r="CV108" s="308"/>
      <c r="CW108" s="308"/>
      <c r="CX108" s="308"/>
      <c r="CY108" s="308"/>
      <c r="CZ108" s="308"/>
      <c r="DA108" s="308"/>
      <c r="DB108" s="308"/>
      <c r="DC108" s="308"/>
      <c r="DD108" s="308"/>
      <c r="DE108" s="308"/>
      <c r="DF108" s="308"/>
      <c r="DG108" s="308"/>
      <c r="DH108" s="308"/>
      <c r="DI108" s="308"/>
      <c r="DJ108" s="308"/>
      <c r="DK108" s="308"/>
      <c r="DL108" s="308"/>
      <c r="DM108" s="308"/>
      <c r="DN108" s="308"/>
      <c r="DO108" s="308"/>
      <c r="DP108" s="308"/>
      <c r="DQ108" s="308"/>
      <c r="DR108" s="308"/>
      <c r="DS108" s="308"/>
      <c r="DT108" s="308"/>
      <c r="DU108" s="308"/>
      <c r="DV108" s="308"/>
      <c r="DW108" s="308"/>
      <c r="DX108" s="308"/>
      <c r="DY108" s="308"/>
      <c r="DZ108" s="308"/>
      <c r="EA108" s="308"/>
      <c r="EB108" s="308"/>
      <c r="EC108" s="308"/>
      <c r="ED108" s="308"/>
      <c r="EE108" s="308"/>
      <c r="EF108" s="308"/>
      <c r="EG108" s="308"/>
      <c r="EH108" s="308"/>
      <c r="EI108" s="308"/>
      <c r="EJ108" s="308"/>
      <c r="EK108" s="308"/>
      <c r="EL108" s="308"/>
      <c r="EM108" s="308"/>
      <c r="EN108" s="308"/>
      <c r="EO108" s="308"/>
      <c r="EP108" s="308"/>
      <c r="EQ108" s="308"/>
      <c r="ER108" s="308"/>
      <c r="ES108" s="308"/>
      <c r="ET108" s="308"/>
      <c r="EU108" s="308"/>
      <c r="EV108" s="308"/>
      <c r="EW108" s="308"/>
    </row>
    <row r="109" spans="1:153" x14ac:dyDescent="0.25">
      <c r="A109" s="209"/>
      <c r="B109" s="279">
        <f t="shared" si="9"/>
        <v>84</v>
      </c>
      <c r="C109" s="280"/>
      <c r="D109" s="506">
        <v>3111041</v>
      </c>
      <c r="E109" s="501" t="s">
        <v>204</v>
      </c>
      <c r="F109" s="374" t="s">
        <v>339</v>
      </c>
      <c r="G109" s="374"/>
      <c r="H109" s="386">
        <v>4.9000000000000004</v>
      </c>
      <c r="I109" s="284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08"/>
      <c r="AL109" s="308"/>
      <c r="AM109" s="308"/>
      <c r="AN109" s="308"/>
      <c r="AO109" s="308"/>
      <c r="AP109" s="308"/>
      <c r="AQ109" s="308"/>
      <c r="AR109" s="308"/>
      <c r="AS109" s="308"/>
      <c r="AT109" s="308"/>
      <c r="AU109" s="308"/>
      <c r="AV109" s="308"/>
      <c r="AW109" s="308"/>
      <c r="AX109" s="308"/>
      <c r="AY109" s="308"/>
      <c r="AZ109" s="308"/>
      <c r="BA109" s="308"/>
      <c r="BB109" s="308"/>
      <c r="BC109" s="308"/>
      <c r="BD109" s="308"/>
      <c r="BE109" s="308"/>
      <c r="BF109" s="308"/>
      <c r="BG109" s="308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8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8"/>
      <c r="CC109" s="308"/>
      <c r="CD109" s="308"/>
      <c r="CE109" s="308"/>
      <c r="CF109" s="308"/>
      <c r="CG109" s="308"/>
      <c r="CH109" s="308"/>
      <c r="CI109" s="308"/>
      <c r="CJ109" s="308"/>
      <c r="CK109" s="308"/>
      <c r="CL109" s="308"/>
      <c r="CM109" s="308"/>
      <c r="CN109" s="308"/>
      <c r="CO109" s="308"/>
      <c r="CP109" s="308"/>
      <c r="CQ109" s="308"/>
      <c r="CR109" s="308"/>
      <c r="CS109" s="308"/>
      <c r="CT109" s="308"/>
      <c r="CU109" s="308"/>
      <c r="CV109" s="308"/>
      <c r="CW109" s="308"/>
      <c r="CX109" s="308"/>
      <c r="CY109" s="308"/>
      <c r="CZ109" s="308"/>
      <c r="DA109" s="308"/>
      <c r="DB109" s="308"/>
      <c r="DC109" s="308"/>
      <c r="DD109" s="308"/>
      <c r="DE109" s="308"/>
      <c r="DF109" s="308"/>
      <c r="DG109" s="308"/>
      <c r="DH109" s="308"/>
      <c r="DI109" s="308"/>
      <c r="DJ109" s="308"/>
      <c r="DK109" s="308"/>
      <c r="DL109" s="308"/>
      <c r="DM109" s="308"/>
      <c r="DN109" s="308"/>
      <c r="DO109" s="308"/>
      <c r="DP109" s="308"/>
      <c r="DQ109" s="308"/>
      <c r="DR109" s="308"/>
      <c r="DS109" s="308"/>
      <c r="DT109" s="308"/>
      <c r="DU109" s="308"/>
      <c r="DV109" s="308"/>
      <c r="DW109" s="308"/>
      <c r="DX109" s="308"/>
      <c r="DY109" s="308"/>
      <c r="DZ109" s="308"/>
      <c r="EA109" s="308"/>
      <c r="EB109" s="308"/>
      <c r="EC109" s="308"/>
      <c r="ED109" s="308"/>
      <c r="EE109" s="308"/>
      <c r="EF109" s="308"/>
      <c r="EG109" s="308"/>
      <c r="EH109" s="308"/>
      <c r="EI109" s="308"/>
      <c r="EJ109" s="308"/>
      <c r="EK109" s="308"/>
      <c r="EL109" s="308"/>
      <c r="EM109" s="308"/>
      <c r="EN109" s="308"/>
      <c r="EO109" s="308"/>
      <c r="EP109" s="308"/>
      <c r="EQ109" s="308"/>
      <c r="ER109" s="308"/>
      <c r="ES109" s="308"/>
      <c r="ET109" s="308"/>
      <c r="EU109" s="308"/>
      <c r="EV109" s="308"/>
      <c r="EW109" s="308"/>
    </row>
    <row r="110" spans="1:153" x14ac:dyDescent="0.25">
      <c r="A110" s="209"/>
      <c r="B110" s="279">
        <f t="shared" si="9"/>
        <v>85</v>
      </c>
      <c r="C110" s="280"/>
      <c r="D110" s="280">
        <v>3111030</v>
      </c>
      <c r="E110" s="285" t="s">
        <v>204</v>
      </c>
      <c r="F110" s="282" t="s">
        <v>171</v>
      </c>
      <c r="G110" s="282">
        <v>6</v>
      </c>
      <c r="H110" s="283">
        <v>9.6999999999999993</v>
      </c>
      <c r="I110" s="284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  <c r="AL110" s="308"/>
      <c r="AM110" s="308"/>
      <c r="AN110" s="308"/>
      <c r="AO110" s="308"/>
      <c r="AP110" s="308"/>
      <c r="AQ110" s="308"/>
      <c r="AR110" s="308"/>
      <c r="AS110" s="308"/>
      <c r="AT110" s="308"/>
      <c r="AU110" s="308"/>
      <c r="AV110" s="308"/>
      <c r="AW110" s="308"/>
      <c r="AX110" s="308"/>
      <c r="AY110" s="308"/>
      <c r="AZ110" s="308"/>
      <c r="BA110" s="308"/>
      <c r="BB110" s="308"/>
      <c r="BC110" s="308"/>
      <c r="BD110" s="308"/>
      <c r="BE110" s="308"/>
      <c r="BF110" s="308"/>
      <c r="BG110" s="308"/>
      <c r="BH110" s="308"/>
      <c r="BI110" s="308"/>
      <c r="BJ110" s="308"/>
      <c r="BK110" s="308"/>
      <c r="BL110" s="308"/>
      <c r="BM110" s="308"/>
      <c r="BN110" s="308"/>
      <c r="BO110" s="308"/>
      <c r="BP110" s="308"/>
      <c r="BQ110" s="308"/>
      <c r="BR110" s="308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C110" s="308"/>
      <c r="CD110" s="308"/>
      <c r="CE110" s="308"/>
      <c r="CF110" s="308"/>
      <c r="CG110" s="308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308"/>
      <c r="DE110" s="308"/>
      <c r="DF110" s="308"/>
      <c r="DG110" s="308"/>
      <c r="DH110" s="308"/>
      <c r="DI110" s="308"/>
      <c r="DJ110" s="308"/>
      <c r="DK110" s="308"/>
      <c r="DL110" s="308"/>
      <c r="DM110" s="308"/>
      <c r="DN110" s="308"/>
      <c r="DO110" s="308"/>
      <c r="DP110" s="308"/>
      <c r="DQ110" s="308"/>
      <c r="DR110" s="308"/>
      <c r="DS110" s="308"/>
      <c r="DT110" s="308"/>
      <c r="DU110" s="308"/>
      <c r="DV110" s="308"/>
      <c r="DW110" s="308"/>
      <c r="DX110" s="308"/>
      <c r="DY110" s="308"/>
      <c r="DZ110" s="308"/>
      <c r="EA110" s="308"/>
      <c r="EB110" s="308"/>
      <c r="EC110" s="308"/>
      <c r="ED110" s="308"/>
      <c r="EE110" s="308"/>
      <c r="EF110" s="308"/>
      <c r="EG110" s="308"/>
      <c r="EH110" s="308"/>
      <c r="EI110" s="308"/>
      <c r="EJ110" s="308"/>
      <c r="EK110" s="308"/>
      <c r="EL110" s="308"/>
      <c r="EM110" s="308"/>
      <c r="EN110" s="308"/>
      <c r="EO110" s="308"/>
      <c r="EP110" s="308"/>
      <c r="EQ110" s="308"/>
      <c r="ER110" s="308"/>
      <c r="ES110" s="308"/>
      <c r="ET110" s="308"/>
      <c r="EU110" s="308"/>
      <c r="EV110" s="308"/>
      <c r="EW110" s="308"/>
    </row>
    <row r="111" spans="1:153" x14ac:dyDescent="0.25">
      <c r="A111" s="209"/>
      <c r="B111" s="279">
        <f t="shared" si="9"/>
        <v>86</v>
      </c>
      <c r="C111" s="394"/>
      <c r="D111" s="394">
        <v>3111031</v>
      </c>
      <c r="E111" s="396" t="s">
        <v>204</v>
      </c>
      <c r="F111" s="223" t="s">
        <v>172</v>
      </c>
      <c r="G111" s="223">
        <v>3</v>
      </c>
      <c r="H111" s="224">
        <v>49</v>
      </c>
      <c r="I111" s="284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  <c r="AL111" s="308"/>
      <c r="AM111" s="308"/>
      <c r="AN111" s="308"/>
      <c r="AO111" s="308"/>
      <c r="AP111" s="308"/>
      <c r="AQ111" s="308"/>
      <c r="AR111" s="308"/>
      <c r="AS111" s="308"/>
      <c r="AT111" s="308"/>
      <c r="AU111" s="308"/>
      <c r="AV111" s="308"/>
      <c r="AW111" s="308"/>
      <c r="AX111" s="308"/>
      <c r="AY111" s="308"/>
      <c r="AZ111" s="308"/>
      <c r="BA111" s="308"/>
      <c r="BB111" s="308"/>
      <c r="BC111" s="308"/>
      <c r="BD111" s="308"/>
      <c r="BE111" s="308"/>
      <c r="BF111" s="308"/>
      <c r="BG111" s="308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8"/>
      <c r="BS111" s="308"/>
      <c r="BT111" s="308"/>
      <c r="BU111" s="308"/>
      <c r="BV111" s="308"/>
      <c r="BW111" s="308"/>
      <c r="BX111" s="308"/>
      <c r="BY111" s="308"/>
      <c r="BZ111" s="308"/>
      <c r="CA111" s="308"/>
      <c r="CB111" s="308"/>
      <c r="CC111" s="308"/>
      <c r="CD111" s="308"/>
      <c r="CE111" s="308"/>
      <c r="CF111" s="308"/>
      <c r="CG111" s="308"/>
      <c r="CH111" s="308"/>
      <c r="CI111" s="308"/>
      <c r="CJ111" s="308"/>
      <c r="CK111" s="308"/>
      <c r="CL111" s="308"/>
      <c r="CM111" s="308"/>
      <c r="CN111" s="308"/>
      <c r="CO111" s="308"/>
      <c r="CP111" s="308"/>
      <c r="CQ111" s="308"/>
      <c r="CR111" s="308"/>
      <c r="CS111" s="308"/>
      <c r="CT111" s="308"/>
      <c r="CU111" s="308"/>
      <c r="CV111" s="308"/>
      <c r="CW111" s="308"/>
      <c r="CX111" s="308"/>
      <c r="CY111" s="308"/>
      <c r="CZ111" s="308"/>
      <c r="DA111" s="308"/>
      <c r="DB111" s="308"/>
      <c r="DC111" s="308"/>
      <c r="DD111" s="308"/>
      <c r="DE111" s="308"/>
      <c r="DF111" s="308"/>
      <c r="DG111" s="308"/>
      <c r="DH111" s="308"/>
      <c r="DI111" s="308"/>
      <c r="DJ111" s="308"/>
      <c r="DK111" s="308"/>
      <c r="DL111" s="308"/>
      <c r="DM111" s="308"/>
      <c r="DN111" s="308"/>
      <c r="DO111" s="308"/>
      <c r="DP111" s="308"/>
      <c r="DQ111" s="308"/>
      <c r="DR111" s="308"/>
      <c r="DS111" s="308"/>
      <c r="DT111" s="308"/>
      <c r="DU111" s="308"/>
      <c r="DV111" s="308"/>
      <c r="DW111" s="308"/>
      <c r="DX111" s="308"/>
      <c r="DY111" s="308"/>
      <c r="DZ111" s="308"/>
      <c r="EA111" s="308"/>
      <c r="EB111" s="308"/>
      <c r="EC111" s="308"/>
      <c r="ED111" s="308"/>
      <c r="EE111" s="308"/>
      <c r="EF111" s="308"/>
      <c r="EG111" s="308"/>
      <c r="EH111" s="308"/>
      <c r="EI111" s="308"/>
      <c r="EJ111" s="308"/>
      <c r="EK111" s="308"/>
      <c r="EL111" s="308"/>
      <c r="EM111" s="308"/>
      <c r="EN111" s="308"/>
      <c r="EO111" s="308"/>
      <c r="EP111" s="308"/>
      <c r="EQ111" s="308"/>
      <c r="ER111" s="308"/>
      <c r="ES111" s="308"/>
      <c r="ET111" s="308"/>
      <c r="EU111" s="308"/>
      <c r="EV111" s="308"/>
      <c r="EW111" s="308"/>
    </row>
    <row r="112" spans="1:153" x14ac:dyDescent="0.25">
      <c r="A112" s="209"/>
      <c r="B112" s="279">
        <f t="shared" si="9"/>
        <v>87</v>
      </c>
      <c r="C112" s="280"/>
      <c r="D112" s="280">
        <v>3111033</v>
      </c>
      <c r="E112" s="285" t="s">
        <v>205</v>
      </c>
      <c r="F112" s="282" t="s">
        <v>170</v>
      </c>
      <c r="G112" s="282">
        <v>6</v>
      </c>
      <c r="H112" s="283">
        <v>6.4</v>
      </c>
      <c r="I112" s="284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AZ112" s="308"/>
      <c r="BA112" s="308"/>
      <c r="BB112" s="308"/>
      <c r="BC112" s="308"/>
      <c r="BD112" s="308"/>
      <c r="BE112" s="308"/>
      <c r="BF112" s="308"/>
      <c r="BG112" s="308"/>
      <c r="BH112" s="308"/>
      <c r="BI112" s="308"/>
      <c r="BJ112" s="308"/>
      <c r="BK112" s="308"/>
      <c r="BL112" s="308"/>
      <c r="BM112" s="308"/>
      <c r="BN112" s="308"/>
      <c r="BO112" s="308"/>
      <c r="BP112" s="308"/>
      <c r="BQ112" s="308"/>
      <c r="BR112" s="308"/>
      <c r="BS112" s="308"/>
      <c r="BT112" s="308"/>
      <c r="BU112" s="308"/>
      <c r="BV112" s="308"/>
      <c r="BW112" s="308"/>
      <c r="BX112" s="308"/>
      <c r="BY112" s="308"/>
      <c r="BZ112" s="308"/>
      <c r="CA112" s="308"/>
      <c r="CB112" s="308"/>
      <c r="CC112" s="308"/>
      <c r="CD112" s="308"/>
      <c r="CE112" s="308"/>
      <c r="CF112" s="308"/>
      <c r="CG112" s="308"/>
      <c r="CH112" s="308"/>
      <c r="CI112" s="308"/>
      <c r="CJ112" s="308"/>
      <c r="CK112" s="308"/>
      <c r="CL112" s="308"/>
      <c r="CM112" s="308"/>
      <c r="CN112" s="308"/>
      <c r="CO112" s="308"/>
      <c r="CP112" s="308"/>
      <c r="CQ112" s="308"/>
      <c r="CR112" s="308"/>
      <c r="CS112" s="308"/>
      <c r="CT112" s="308"/>
      <c r="CU112" s="308"/>
      <c r="CV112" s="308"/>
      <c r="CW112" s="308"/>
      <c r="CX112" s="308"/>
      <c r="CY112" s="308"/>
      <c r="CZ112" s="308"/>
      <c r="DA112" s="308"/>
      <c r="DB112" s="308"/>
      <c r="DC112" s="308"/>
      <c r="DD112" s="308"/>
      <c r="DE112" s="308"/>
      <c r="DF112" s="308"/>
      <c r="DG112" s="308"/>
      <c r="DH112" s="308"/>
      <c r="DI112" s="308"/>
      <c r="DJ112" s="308"/>
      <c r="DK112" s="308"/>
      <c r="DL112" s="308"/>
      <c r="DM112" s="308"/>
      <c r="DN112" s="308"/>
      <c r="DO112" s="308"/>
      <c r="DP112" s="308"/>
      <c r="DQ112" s="308"/>
      <c r="DR112" s="308"/>
      <c r="DS112" s="308"/>
      <c r="DT112" s="308"/>
      <c r="DU112" s="308"/>
      <c r="DV112" s="308"/>
      <c r="DW112" s="308"/>
      <c r="DX112" s="308"/>
      <c r="DY112" s="308"/>
      <c r="DZ112" s="308"/>
      <c r="EA112" s="308"/>
      <c r="EB112" s="308"/>
      <c r="EC112" s="308"/>
      <c r="ED112" s="308"/>
      <c r="EE112" s="308"/>
      <c r="EF112" s="308"/>
      <c r="EG112" s="308"/>
      <c r="EH112" s="308"/>
      <c r="EI112" s="308"/>
      <c r="EJ112" s="308"/>
      <c r="EK112" s="308"/>
      <c r="EL112" s="308"/>
      <c r="EM112" s="308"/>
      <c r="EN112" s="308"/>
      <c r="EO112" s="308"/>
      <c r="EP112" s="308"/>
      <c r="EQ112" s="308"/>
      <c r="ER112" s="308"/>
      <c r="ES112" s="308"/>
      <c r="ET112" s="308"/>
      <c r="EU112" s="308"/>
      <c r="EV112" s="308"/>
      <c r="EW112" s="308"/>
    </row>
    <row r="113" spans="1:153" ht="15.75" thickBot="1" x14ac:dyDescent="0.3">
      <c r="A113" s="209"/>
      <c r="B113" s="279">
        <f t="shared" si="9"/>
        <v>88</v>
      </c>
      <c r="C113" s="295"/>
      <c r="D113" s="295">
        <v>3111035</v>
      </c>
      <c r="E113" s="296" t="s">
        <v>205</v>
      </c>
      <c r="F113" s="297" t="s">
        <v>168</v>
      </c>
      <c r="G113" s="297">
        <v>6</v>
      </c>
      <c r="H113" s="298">
        <v>12.2</v>
      </c>
      <c r="I113" s="284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8"/>
      <c r="AM113" s="308"/>
      <c r="AN113" s="308"/>
      <c r="AO113" s="308"/>
      <c r="AP113" s="308"/>
      <c r="AQ113" s="308"/>
      <c r="AR113" s="308"/>
      <c r="AS113" s="308"/>
      <c r="AT113" s="30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8"/>
      <c r="BS113" s="308"/>
      <c r="BT113" s="308"/>
      <c r="BU113" s="308"/>
      <c r="BV113" s="308"/>
      <c r="BW113" s="308"/>
      <c r="BX113" s="308"/>
      <c r="BY113" s="308"/>
      <c r="BZ113" s="308"/>
      <c r="CA113" s="308"/>
      <c r="CB113" s="308"/>
      <c r="CC113" s="308"/>
      <c r="CD113" s="308"/>
      <c r="CE113" s="308"/>
      <c r="CF113" s="308"/>
      <c r="CG113" s="308"/>
      <c r="CH113" s="308"/>
      <c r="CI113" s="308"/>
      <c r="CJ113" s="308"/>
      <c r="CK113" s="308"/>
      <c r="CL113" s="308"/>
      <c r="CM113" s="308"/>
      <c r="CN113" s="308"/>
      <c r="CO113" s="308"/>
      <c r="CP113" s="308"/>
      <c r="CQ113" s="308"/>
      <c r="CR113" s="308"/>
      <c r="CS113" s="308"/>
      <c r="CT113" s="308"/>
      <c r="CU113" s="308"/>
      <c r="CV113" s="308"/>
      <c r="CW113" s="308"/>
      <c r="CX113" s="308"/>
      <c r="CY113" s="308"/>
      <c r="CZ113" s="308"/>
      <c r="DA113" s="308"/>
      <c r="DB113" s="308"/>
      <c r="DC113" s="308"/>
      <c r="DD113" s="308"/>
      <c r="DE113" s="308"/>
      <c r="DF113" s="308"/>
      <c r="DG113" s="308"/>
      <c r="DH113" s="308"/>
      <c r="DI113" s="308"/>
      <c r="DJ113" s="308"/>
      <c r="DK113" s="308"/>
      <c r="DL113" s="308"/>
      <c r="DM113" s="308"/>
      <c r="DN113" s="308"/>
      <c r="DO113" s="308"/>
      <c r="DP113" s="308"/>
      <c r="DQ113" s="308"/>
      <c r="DR113" s="308"/>
      <c r="DS113" s="308"/>
      <c r="DT113" s="308"/>
      <c r="DU113" s="308"/>
      <c r="DV113" s="308"/>
      <c r="DW113" s="308"/>
      <c r="DX113" s="308"/>
      <c r="DY113" s="308"/>
      <c r="DZ113" s="308"/>
      <c r="EA113" s="308"/>
      <c r="EB113" s="308"/>
      <c r="EC113" s="308"/>
      <c r="ED113" s="308"/>
      <c r="EE113" s="308"/>
      <c r="EF113" s="308"/>
      <c r="EG113" s="308"/>
      <c r="EH113" s="308"/>
      <c r="EI113" s="308"/>
      <c r="EJ113" s="308"/>
      <c r="EK113" s="308"/>
      <c r="EL113" s="308"/>
      <c r="EM113" s="308"/>
      <c r="EN113" s="308"/>
      <c r="EO113" s="308"/>
      <c r="EP113" s="308"/>
      <c r="EQ113" s="308"/>
      <c r="ER113" s="308"/>
      <c r="ES113" s="308"/>
      <c r="ET113" s="308"/>
      <c r="EU113" s="308"/>
      <c r="EV113" s="308"/>
      <c r="EW113" s="308"/>
    </row>
    <row r="114" spans="1:153" ht="15.75" x14ac:dyDescent="0.25">
      <c r="B114" s="364"/>
      <c r="C114" s="351" t="s">
        <v>121</v>
      </c>
      <c r="D114" s="351"/>
      <c r="E114" s="347" t="s">
        <v>128</v>
      </c>
      <c r="F114" s="351"/>
      <c r="G114" s="351"/>
      <c r="H114" s="352"/>
      <c r="I114" s="350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8"/>
      <c r="BS114" s="308"/>
      <c r="BT114" s="308"/>
      <c r="BU114" s="308"/>
      <c r="BV114" s="308"/>
      <c r="BW114" s="308"/>
      <c r="BX114" s="308"/>
      <c r="BY114" s="308"/>
      <c r="BZ114" s="308"/>
      <c r="CA114" s="308"/>
      <c r="CB114" s="308"/>
      <c r="CC114" s="308"/>
      <c r="CD114" s="308"/>
      <c r="CE114" s="308"/>
      <c r="CF114" s="308"/>
      <c r="CG114" s="308"/>
      <c r="CH114" s="308"/>
      <c r="CI114" s="308"/>
      <c r="CJ114" s="308"/>
      <c r="CK114" s="308"/>
      <c r="CL114" s="308"/>
      <c r="CM114" s="308"/>
      <c r="CN114" s="308"/>
      <c r="CO114" s="308"/>
      <c r="CP114" s="308"/>
      <c r="CQ114" s="308"/>
      <c r="CR114" s="308"/>
      <c r="CS114" s="308"/>
      <c r="CT114" s="308"/>
      <c r="CU114" s="308"/>
      <c r="CV114" s="308"/>
      <c r="CW114" s="308"/>
      <c r="CX114" s="308"/>
      <c r="CY114" s="308"/>
      <c r="CZ114" s="308"/>
      <c r="DA114" s="308"/>
      <c r="DB114" s="308"/>
      <c r="DC114" s="308"/>
      <c r="DD114" s="308"/>
      <c r="DE114" s="308"/>
      <c r="DF114" s="308"/>
      <c r="DG114" s="308"/>
      <c r="DH114" s="308"/>
      <c r="DI114" s="308"/>
      <c r="DJ114" s="308"/>
      <c r="DK114" s="308"/>
      <c r="DL114" s="308"/>
      <c r="DM114" s="308"/>
      <c r="DN114" s="308"/>
      <c r="DO114" s="308"/>
      <c r="DP114" s="308"/>
      <c r="DQ114" s="308"/>
      <c r="DR114" s="308"/>
      <c r="DS114" s="308"/>
      <c r="DT114" s="308"/>
      <c r="DU114" s="308"/>
      <c r="DV114" s="308"/>
      <c r="DW114" s="308"/>
      <c r="DX114" s="308"/>
      <c r="DY114" s="308"/>
      <c r="DZ114" s="308"/>
      <c r="EA114" s="308"/>
      <c r="EB114" s="308"/>
      <c r="EC114" s="308"/>
      <c r="ED114" s="308"/>
      <c r="EE114" s="308"/>
      <c r="EF114" s="308"/>
      <c r="EG114" s="308"/>
      <c r="EH114" s="308"/>
      <c r="EI114" s="308"/>
      <c r="EJ114" s="308"/>
      <c r="EK114" s="308"/>
      <c r="EL114" s="308"/>
      <c r="EM114" s="308"/>
      <c r="EN114" s="308"/>
      <c r="EO114" s="308"/>
      <c r="EP114" s="308"/>
      <c r="EQ114" s="308"/>
      <c r="ER114" s="308"/>
      <c r="ES114" s="308"/>
      <c r="ET114" s="308"/>
      <c r="EU114" s="308"/>
      <c r="EV114" s="308"/>
      <c r="EW114" s="308"/>
    </row>
    <row r="115" spans="1:153" x14ac:dyDescent="0.25">
      <c r="A115" s="209"/>
      <c r="B115" s="279">
        <f>B113+1</f>
        <v>89</v>
      </c>
      <c r="C115" s="291"/>
      <c r="D115" s="291">
        <v>3216303</v>
      </c>
      <c r="E115" s="292" t="s">
        <v>135</v>
      </c>
      <c r="F115" s="293" t="s">
        <v>132</v>
      </c>
      <c r="G115" s="293">
        <v>36</v>
      </c>
      <c r="H115" s="294">
        <v>10.84</v>
      </c>
      <c r="I115" s="284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8"/>
      <c r="BS115" s="308"/>
      <c r="BT115" s="308"/>
      <c r="BU115" s="308"/>
      <c r="BV115" s="308"/>
      <c r="BW115" s="308"/>
      <c r="BX115" s="308"/>
      <c r="BY115" s="308"/>
      <c r="BZ115" s="308"/>
      <c r="CA115" s="308"/>
      <c r="CB115" s="308"/>
      <c r="CC115" s="308"/>
      <c r="CD115" s="308"/>
      <c r="CE115" s="308"/>
      <c r="CF115" s="308"/>
      <c r="CG115" s="308"/>
      <c r="CH115" s="308"/>
      <c r="CI115" s="308"/>
      <c r="CJ115" s="308"/>
      <c r="CK115" s="308"/>
      <c r="CL115" s="308"/>
      <c r="CM115" s="308"/>
      <c r="CN115" s="308"/>
      <c r="CO115" s="308"/>
      <c r="CP115" s="308"/>
      <c r="CQ115" s="308"/>
      <c r="CR115" s="308"/>
      <c r="CS115" s="308"/>
      <c r="CT115" s="308"/>
      <c r="CU115" s="308"/>
      <c r="CV115" s="308"/>
      <c r="CW115" s="308"/>
      <c r="CX115" s="308"/>
      <c r="CY115" s="308"/>
      <c r="CZ115" s="308"/>
      <c r="DA115" s="308"/>
      <c r="DB115" s="308"/>
      <c r="DC115" s="308"/>
      <c r="DD115" s="308"/>
      <c r="DE115" s="308"/>
      <c r="DF115" s="308"/>
      <c r="DG115" s="308"/>
      <c r="DH115" s="308"/>
      <c r="DI115" s="308"/>
      <c r="DJ115" s="308"/>
      <c r="DK115" s="308"/>
      <c r="DL115" s="308"/>
      <c r="DM115" s="308"/>
      <c r="DN115" s="308"/>
      <c r="DO115" s="308"/>
      <c r="DP115" s="308"/>
      <c r="DQ115" s="308"/>
      <c r="DR115" s="308"/>
      <c r="DS115" s="308"/>
      <c r="DT115" s="308"/>
      <c r="DU115" s="308"/>
      <c r="DV115" s="308"/>
      <c r="DW115" s="308"/>
      <c r="DX115" s="308"/>
      <c r="DY115" s="308"/>
      <c r="DZ115" s="308"/>
      <c r="EA115" s="308"/>
      <c r="EB115" s="308"/>
      <c r="EC115" s="308"/>
      <c r="ED115" s="308"/>
      <c r="EE115" s="308"/>
      <c r="EF115" s="308"/>
      <c r="EG115" s="308"/>
      <c r="EH115" s="308"/>
      <c r="EI115" s="308"/>
      <c r="EJ115" s="308"/>
      <c r="EK115" s="308"/>
      <c r="EL115" s="308"/>
      <c r="EM115" s="308"/>
      <c r="EN115" s="308"/>
      <c r="EO115" s="308"/>
      <c r="EP115" s="308"/>
      <c r="EQ115" s="308"/>
      <c r="ER115" s="308"/>
      <c r="ES115" s="308"/>
      <c r="ET115" s="308"/>
      <c r="EU115" s="308"/>
      <c r="EV115" s="308"/>
      <c r="EW115" s="308"/>
    </row>
    <row r="116" spans="1:153" x14ac:dyDescent="0.25">
      <c r="A116" s="209"/>
      <c r="B116" s="279">
        <f>B115+1</f>
        <v>90</v>
      </c>
      <c r="C116" s="280"/>
      <c r="D116" s="280">
        <v>3216301</v>
      </c>
      <c r="E116" s="285" t="s">
        <v>315</v>
      </c>
      <c r="F116" s="282" t="s">
        <v>310</v>
      </c>
      <c r="G116" s="282">
        <v>1000</v>
      </c>
      <c r="H116" s="283">
        <v>0.12</v>
      </c>
      <c r="I116" s="284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8"/>
      <c r="AT116" s="308"/>
      <c r="AU116" s="308"/>
      <c r="AV116" s="308"/>
      <c r="AW116" s="308"/>
      <c r="AX116" s="308"/>
      <c r="AY116" s="308"/>
      <c r="AZ116" s="308"/>
      <c r="BA116" s="308"/>
      <c r="BB116" s="308"/>
      <c r="BC116" s="308"/>
      <c r="BD116" s="308"/>
      <c r="BE116" s="308"/>
      <c r="BF116" s="308"/>
      <c r="BG116" s="308"/>
      <c r="BH116" s="308"/>
      <c r="BI116" s="308"/>
      <c r="BJ116" s="308"/>
      <c r="BK116" s="308"/>
      <c r="BL116" s="308"/>
      <c r="BM116" s="308"/>
      <c r="BN116" s="308"/>
      <c r="BO116" s="308"/>
      <c r="BP116" s="308"/>
      <c r="BQ116" s="308"/>
      <c r="BR116" s="308"/>
      <c r="BS116" s="308"/>
      <c r="BT116" s="308"/>
      <c r="BU116" s="308"/>
      <c r="BV116" s="308"/>
      <c r="BW116" s="308"/>
      <c r="BX116" s="308"/>
      <c r="BY116" s="308"/>
      <c r="BZ116" s="308"/>
      <c r="CA116" s="308"/>
      <c r="CB116" s="308"/>
      <c r="CC116" s="308"/>
      <c r="CD116" s="308"/>
      <c r="CE116" s="308"/>
      <c r="CF116" s="308"/>
      <c r="CG116" s="308"/>
      <c r="CH116" s="308"/>
      <c r="CI116" s="308"/>
      <c r="CJ116" s="308"/>
      <c r="CK116" s="308"/>
      <c r="CL116" s="308"/>
      <c r="CM116" s="308"/>
      <c r="CN116" s="308"/>
      <c r="CO116" s="308"/>
      <c r="CP116" s="308"/>
      <c r="CQ116" s="308"/>
      <c r="CR116" s="308"/>
      <c r="CS116" s="308"/>
      <c r="CT116" s="308"/>
      <c r="CU116" s="308"/>
      <c r="CV116" s="308"/>
      <c r="CW116" s="308"/>
      <c r="CX116" s="308"/>
      <c r="CY116" s="308"/>
      <c r="CZ116" s="308"/>
      <c r="DA116" s="308"/>
      <c r="DB116" s="308"/>
      <c r="DC116" s="308"/>
      <c r="DD116" s="308"/>
      <c r="DE116" s="308"/>
      <c r="DF116" s="308"/>
      <c r="DG116" s="308"/>
      <c r="DH116" s="308"/>
      <c r="DI116" s="308"/>
      <c r="DJ116" s="308"/>
      <c r="DK116" s="308"/>
      <c r="DL116" s="308"/>
      <c r="DM116" s="308"/>
      <c r="DN116" s="308"/>
      <c r="DO116" s="308"/>
      <c r="DP116" s="308"/>
      <c r="DQ116" s="308"/>
      <c r="DR116" s="308"/>
      <c r="DS116" s="308"/>
      <c r="DT116" s="308"/>
      <c r="DU116" s="308"/>
      <c r="DV116" s="308"/>
      <c r="DW116" s="308"/>
      <c r="DX116" s="308"/>
      <c r="DY116" s="308"/>
      <c r="DZ116" s="308"/>
      <c r="EA116" s="308"/>
      <c r="EB116" s="308"/>
      <c r="EC116" s="308"/>
      <c r="ED116" s="308"/>
      <c r="EE116" s="308"/>
      <c r="EF116" s="308"/>
      <c r="EG116" s="308"/>
      <c r="EH116" s="308"/>
      <c r="EI116" s="308"/>
      <c r="EJ116" s="308"/>
      <c r="EK116" s="308"/>
      <c r="EL116" s="308"/>
      <c r="EM116" s="308"/>
      <c r="EN116" s="308"/>
      <c r="EO116" s="308"/>
      <c r="EP116" s="308"/>
      <c r="EQ116" s="308"/>
      <c r="ER116" s="308"/>
      <c r="ES116" s="308"/>
      <c r="ET116" s="308"/>
      <c r="EU116" s="308"/>
      <c r="EV116" s="308"/>
      <c r="EW116" s="308"/>
    </row>
    <row r="117" spans="1:153" x14ac:dyDescent="0.25">
      <c r="A117" s="209"/>
      <c r="B117" s="279">
        <f>B116+1</f>
        <v>91</v>
      </c>
      <c r="C117" s="280"/>
      <c r="D117" s="280">
        <v>3216326</v>
      </c>
      <c r="E117" s="285" t="s">
        <v>136</v>
      </c>
      <c r="F117" s="282" t="s">
        <v>133</v>
      </c>
      <c r="G117" s="282">
        <v>12</v>
      </c>
      <c r="H117" s="283">
        <v>5.3</v>
      </c>
      <c r="I117" s="284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8"/>
      <c r="BS117" s="308"/>
      <c r="BT117" s="308"/>
      <c r="BU117" s="308"/>
      <c r="BV117" s="308"/>
      <c r="BW117" s="308"/>
      <c r="BX117" s="308"/>
      <c r="BY117" s="308"/>
      <c r="BZ117" s="308"/>
      <c r="CA117" s="308"/>
      <c r="CB117" s="308"/>
      <c r="CC117" s="308"/>
      <c r="CD117" s="308"/>
      <c r="CE117" s="308"/>
      <c r="CF117" s="308"/>
      <c r="CG117" s="308"/>
      <c r="CH117" s="308"/>
      <c r="CI117" s="308"/>
      <c r="CJ117" s="308"/>
      <c r="CK117" s="308"/>
      <c r="CL117" s="308"/>
      <c r="CM117" s="308"/>
      <c r="CN117" s="308"/>
      <c r="CO117" s="308"/>
      <c r="CP117" s="308"/>
      <c r="CQ117" s="308"/>
      <c r="CR117" s="308"/>
      <c r="CS117" s="308"/>
      <c r="CT117" s="308"/>
      <c r="CU117" s="308"/>
      <c r="CV117" s="308"/>
      <c r="CW117" s="308"/>
      <c r="CX117" s="308"/>
      <c r="CY117" s="308"/>
      <c r="CZ117" s="308"/>
      <c r="DA117" s="308"/>
      <c r="DB117" s="308"/>
      <c r="DC117" s="308"/>
      <c r="DD117" s="308"/>
      <c r="DE117" s="308"/>
      <c r="DF117" s="308"/>
      <c r="DG117" s="308"/>
      <c r="DH117" s="308"/>
      <c r="DI117" s="308"/>
      <c r="DJ117" s="308"/>
      <c r="DK117" s="308"/>
      <c r="DL117" s="308"/>
      <c r="DM117" s="308"/>
      <c r="DN117" s="308"/>
      <c r="DO117" s="308"/>
      <c r="DP117" s="308"/>
      <c r="DQ117" s="308"/>
      <c r="DR117" s="308"/>
      <c r="DS117" s="308"/>
      <c r="DT117" s="308"/>
      <c r="DU117" s="308"/>
      <c r="DV117" s="308"/>
      <c r="DW117" s="308"/>
      <c r="DX117" s="308"/>
      <c r="DY117" s="308"/>
      <c r="DZ117" s="308"/>
      <c r="EA117" s="308"/>
      <c r="EB117" s="308"/>
      <c r="EC117" s="308"/>
      <c r="ED117" s="308"/>
      <c r="EE117" s="308"/>
      <c r="EF117" s="308"/>
      <c r="EG117" s="308"/>
      <c r="EH117" s="308"/>
      <c r="EI117" s="308"/>
      <c r="EJ117" s="308"/>
      <c r="EK117" s="308"/>
      <c r="EL117" s="308"/>
      <c r="EM117" s="308"/>
      <c r="EN117" s="308"/>
      <c r="EO117" s="308"/>
      <c r="EP117" s="308"/>
      <c r="EQ117" s="308"/>
      <c r="ER117" s="308"/>
      <c r="ES117" s="308"/>
      <c r="ET117" s="308"/>
      <c r="EU117" s="308"/>
      <c r="EV117" s="308"/>
      <c r="EW117" s="308"/>
    </row>
    <row r="118" spans="1:153" x14ac:dyDescent="0.25">
      <c r="A118" s="209"/>
      <c r="B118" s="279">
        <f t="shared" ref="B118:B143" si="10">B117+1</f>
        <v>92</v>
      </c>
      <c r="C118" s="280"/>
      <c r="D118" s="280">
        <v>3216327</v>
      </c>
      <c r="E118" s="285" t="s">
        <v>137</v>
      </c>
      <c r="F118" s="282" t="s">
        <v>134</v>
      </c>
      <c r="G118" s="282">
        <v>4</v>
      </c>
      <c r="H118" s="283">
        <v>15.73</v>
      </c>
      <c r="I118" s="284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8"/>
      <c r="AS118" s="308"/>
      <c r="AT118" s="308"/>
      <c r="AU118" s="308"/>
      <c r="AV118" s="308"/>
      <c r="AW118" s="308"/>
      <c r="AX118" s="308"/>
      <c r="AY118" s="308"/>
      <c r="AZ118" s="308"/>
      <c r="BA118" s="308"/>
      <c r="BB118" s="308"/>
      <c r="BC118" s="308"/>
      <c r="BD118" s="308"/>
      <c r="BE118" s="308"/>
      <c r="BF118" s="308"/>
      <c r="BG118" s="308"/>
      <c r="BH118" s="308"/>
      <c r="BI118" s="308"/>
      <c r="BJ118" s="308"/>
      <c r="BK118" s="308"/>
      <c r="BL118" s="308"/>
      <c r="BM118" s="308"/>
      <c r="BN118" s="308"/>
      <c r="BO118" s="308"/>
      <c r="BP118" s="308"/>
      <c r="BQ118" s="308"/>
      <c r="BR118" s="308"/>
      <c r="BS118" s="308"/>
      <c r="BT118" s="308"/>
      <c r="BU118" s="308"/>
      <c r="BV118" s="308"/>
      <c r="BW118" s="308"/>
      <c r="BX118" s="308"/>
      <c r="BY118" s="308"/>
      <c r="BZ118" s="308"/>
      <c r="CA118" s="308"/>
      <c r="CB118" s="308"/>
      <c r="CC118" s="308"/>
      <c r="CD118" s="308"/>
      <c r="CE118" s="308"/>
      <c r="CF118" s="308"/>
      <c r="CG118" s="308"/>
      <c r="CH118" s="308"/>
      <c r="CI118" s="308"/>
      <c r="CJ118" s="308"/>
      <c r="CK118" s="308"/>
      <c r="CL118" s="308"/>
      <c r="CM118" s="308"/>
      <c r="CN118" s="308"/>
      <c r="CO118" s="308"/>
      <c r="CP118" s="308"/>
      <c r="CQ118" s="308"/>
      <c r="CR118" s="308"/>
      <c r="CS118" s="308"/>
      <c r="CT118" s="308"/>
      <c r="CU118" s="308"/>
      <c r="CV118" s="308"/>
      <c r="CW118" s="308"/>
      <c r="CX118" s="308"/>
      <c r="CY118" s="308"/>
      <c r="CZ118" s="308"/>
      <c r="DA118" s="308"/>
      <c r="DB118" s="308"/>
      <c r="DC118" s="308"/>
      <c r="DD118" s="308"/>
      <c r="DE118" s="308"/>
      <c r="DF118" s="308"/>
      <c r="DG118" s="308"/>
      <c r="DH118" s="308"/>
      <c r="DI118" s="308"/>
      <c r="DJ118" s="308"/>
      <c r="DK118" s="308"/>
      <c r="DL118" s="308"/>
      <c r="DM118" s="308"/>
      <c r="DN118" s="308"/>
      <c r="DO118" s="308"/>
      <c r="DP118" s="308"/>
      <c r="DQ118" s="308"/>
      <c r="DR118" s="308"/>
      <c r="DS118" s="308"/>
      <c r="DT118" s="308"/>
      <c r="DU118" s="308"/>
      <c r="DV118" s="308"/>
      <c r="DW118" s="308"/>
      <c r="DX118" s="308"/>
      <c r="DY118" s="308"/>
      <c r="DZ118" s="308"/>
      <c r="EA118" s="308"/>
      <c r="EB118" s="308"/>
      <c r="EC118" s="308"/>
      <c r="ED118" s="308"/>
      <c r="EE118" s="308"/>
      <c r="EF118" s="308"/>
      <c r="EG118" s="308"/>
      <c r="EH118" s="308"/>
      <c r="EI118" s="308"/>
      <c r="EJ118" s="308"/>
      <c r="EK118" s="308"/>
      <c r="EL118" s="308"/>
      <c r="EM118" s="308"/>
      <c r="EN118" s="308"/>
      <c r="EO118" s="308"/>
      <c r="EP118" s="308"/>
      <c r="EQ118" s="308"/>
      <c r="ER118" s="308"/>
      <c r="ES118" s="308"/>
      <c r="ET118" s="308"/>
      <c r="EU118" s="308"/>
      <c r="EV118" s="308"/>
      <c r="EW118" s="308"/>
    </row>
    <row r="119" spans="1:153" x14ac:dyDescent="0.25">
      <c r="A119" s="209"/>
      <c r="B119" s="279">
        <f t="shared" si="10"/>
        <v>93</v>
      </c>
      <c r="C119" s="287"/>
      <c r="D119" s="394">
        <v>3216329</v>
      </c>
      <c r="E119" s="373" t="s">
        <v>302</v>
      </c>
      <c r="F119" s="382" t="s">
        <v>310</v>
      </c>
      <c r="G119" s="382">
        <v>100</v>
      </c>
      <c r="H119" s="494">
        <v>0.84</v>
      </c>
      <c r="I119" s="284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8"/>
      <c r="AT119" s="308"/>
      <c r="AU119" s="308"/>
      <c r="AV119" s="308"/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J119" s="308"/>
      <c r="BK119" s="308"/>
      <c r="BL119" s="308"/>
      <c r="BM119" s="308"/>
      <c r="BN119" s="308"/>
      <c r="BO119" s="308"/>
      <c r="BP119" s="308"/>
      <c r="BQ119" s="308"/>
      <c r="BR119" s="308"/>
      <c r="BS119" s="308"/>
      <c r="BT119" s="308"/>
      <c r="BU119" s="308"/>
      <c r="BV119" s="308"/>
      <c r="BW119" s="308"/>
      <c r="BX119" s="308"/>
      <c r="BY119" s="308"/>
      <c r="BZ119" s="308"/>
      <c r="CA119" s="308"/>
      <c r="CB119" s="308"/>
      <c r="CC119" s="308"/>
      <c r="CD119" s="308"/>
      <c r="CE119" s="308"/>
      <c r="CF119" s="308"/>
      <c r="CG119" s="308"/>
      <c r="CH119" s="308"/>
      <c r="CI119" s="308"/>
      <c r="CJ119" s="308"/>
      <c r="CK119" s="308"/>
      <c r="CL119" s="308"/>
      <c r="CM119" s="308"/>
      <c r="CN119" s="308"/>
      <c r="CO119" s="308"/>
      <c r="CP119" s="308"/>
      <c r="CQ119" s="308"/>
      <c r="CR119" s="308"/>
      <c r="CS119" s="308"/>
      <c r="CT119" s="308"/>
      <c r="CU119" s="308"/>
      <c r="CV119" s="308"/>
      <c r="CW119" s="308"/>
      <c r="CX119" s="308"/>
      <c r="CY119" s="308"/>
      <c r="CZ119" s="308"/>
      <c r="DA119" s="308"/>
      <c r="DB119" s="308"/>
      <c r="DC119" s="308"/>
      <c r="DD119" s="308"/>
      <c r="DE119" s="308"/>
      <c r="DF119" s="308"/>
      <c r="DG119" s="308"/>
      <c r="DH119" s="308"/>
      <c r="DI119" s="308"/>
      <c r="DJ119" s="308"/>
      <c r="DK119" s="308"/>
      <c r="DL119" s="308"/>
      <c r="DM119" s="308"/>
      <c r="DN119" s="308"/>
      <c r="DO119" s="308"/>
      <c r="DP119" s="308"/>
      <c r="DQ119" s="308"/>
      <c r="DR119" s="308"/>
      <c r="DS119" s="308"/>
      <c r="DT119" s="308"/>
      <c r="DU119" s="308"/>
      <c r="DV119" s="308"/>
      <c r="DW119" s="308"/>
      <c r="DX119" s="308"/>
      <c r="DY119" s="308"/>
      <c r="DZ119" s="308"/>
      <c r="EA119" s="308"/>
      <c r="EB119" s="308"/>
      <c r="EC119" s="308"/>
      <c r="ED119" s="308"/>
      <c r="EE119" s="308"/>
      <c r="EF119" s="308"/>
      <c r="EG119" s="308"/>
      <c r="EH119" s="308"/>
      <c r="EI119" s="308"/>
      <c r="EJ119" s="308"/>
      <c r="EK119" s="308"/>
      <c r="EL119" s="308"/>
      <c r="EM119" s="308"/>
      <c r="EN119" s="308"/>
      <c r="EO119" s="308"/>
      <c r="EP119" s="308"/>
      <c r="EQ119" s="308"/>
      <c r="ER119" s="308"/>
      <c r="ES119" s="308"/>
      <c r="ET119" s="308"/>
      <c r="EU119" s="308"/>
      <c r="EV119" s="308"/>
      <c r="EW119" s="308"/>
    </row>
    <row r="120" spans="1:153" x14ac:dyDescent="0.25">
      <c r="A120" s="209"/>
      <c r="B120" s="279">
        <f t="shared" si="10"/>
        <v>94</v>
      </c>
      <c r="C120" s="280"/>
      <c r="D120" s="280" t="s">
        <v>52</v>
      </c>
      <c r="E120" s="285" t="s">
        <v>53</v>
      </c>
      <c r="F120" s="382" t="s">
        <v>310</v>
      </c>
      <c r="G120" s="282">
        <v>48</v>
      </c>
      <c r="H120" s="283">
        <v>0.78</v>
      </c>
      <c r="I120" s="284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8"/>
      <c r="AS120" s="308"/>
      <c r="AT120" s="308"/>
      <c r="AU120" s="308"/>
      <c r="AV120" s="308"/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/>
      <c r="BG120" s="308"/>
      <c r="BH120" s="308"/>
      <c r="BI120" s="308"/>
      <c r="BJ120" s="308"/>
      <c r="BK120" s="308"/>
      <c r="BL120" s="308"/>
      <c r="BM120" s="308"/>
      <c r="BN120" s="308"/>
      <c r="BO120" s="308"/>
      <c r="BP120" s="308"/>
      <c r="BQ120" s="308"/>
      <c r="BR120" s="308"/>
      <c r="BS120" s="308"/>
      <c r="BT120" s="308"/>
      <c r="BU120" s="308"/>
      <c r="BV120" s="308"/>
      <c r="BW120" s="308"/>
      <c r="BX120" s="308"/>
      <c r="BY120" s="308"/>
      <c r="BZ120" s="308"/>
      <c r="CA120" s="308"/>
      <c r="CB120" s="308"/>
      <c r="CC120" s="308"/>
      <c r="CD120" s="308"/>
      <c r="CE120" s="308"/>
      <c r="CF120" s="308"/>
      <c r="CG120" s="308"/>
      <c r="CH120" s="308"/>
      <c r="CI120" s="308"/>
      <c r="CJ120" s="308"/>
      <c r="CK120" s="308"/>
      <c r="CL120" s="308"/>
      <c r="CM120" s="308"/>
      <c r="CN120" s="308"/>
      <c r="CO120" s="308"/>
      <c r="CP120" s="308"/>
      <c r="CQ120" s="308"/>
      <c r="CR120" s="308"/>
      <c r="CS120" s="308"/>
      <c r="CT120" s="308"/>
      <c r="CU120" s="308"/>
      <c r="CV120" s="308"/>
      <c r="CW120" s="308"/>
      <c r="CX120" s="308"/>
      <c r="CY120" s="308"/>
      <c r="CZ120" s="308"/>
      <c r="DA120" s="308"/>
      <c r="DB120" s="308"/>
      <c r="DC120" s="308"/>
      <c r="DD120" s="308"/>
      <c r="DE120" s="308"/>
      <c r="DF120" s="308"/>
      <c r="DG120" s="308"/>
      <c r="DH120" s="308"/>
      <c r="DI120" s="308"/>
      <c r="DJ120" s="308"/>
      <c r="DK120" s="308"/>
      <c r="DL120" s="308"/>
      <c r="DM120" s="308"/>
      <c r="DN120" s="308"/>
      <c r="DO120" s="308"/>
      <c r="DP120" s="308"/>
      <c r="DQ120" s="308"/>
      <c r="DR120" s="308"/>
      <c r="DS120" s="308"/>
      <c r="DT120" s="308"/>
      <c r="DU120" s="308"/>
      <c r="DV120" s="308"/>
      <c r="DW120" s="308"/>
      <c r="DX120" s="308"/>
      <c r="DY120" s="308"/>
      <c r="DZ120" s="308"/>
      <c r="EA120" s="308"/>
      <c r="EB120" s="308"/>
      <c r="EC120" s="308"/>
      <c r="ED120" s="308"/>
      <c r="EE120" s="308"/>
      <c r="EF120" s="308"/>
      <c r="EG120" s="308"/>
      <c r="EH120" s="308"/>
      <c r="EI120" s="308"/>
      <c r="EJ120" s="308"/>
      <c r="EK120" s="308"/>
      <c r="EL120" s="308"/>
      <c r="EM120" s="308"/>
      <c r="EN120" s="308"/>
      <c r="EO120" s="308"/>
      <c r="EP120" s="308"/>
      <c r="EQ120" s="308"/>
      <c r="ER120" s="308"/>
      <c r="ES120" s="308"/>
      <c r="ET120" s="308"/>
      <c r="EU120" s="308"/>
      <c r="EV120" s="308"/>
      <c r="EW120" s="308"/>
    </row>
    <row r="121" spans="1:153" x14ac:dyDescent="0.25">
      <c r="A121" s="209"/>
      <c r="B121" s="279">
        <f t="shared" si="10"/>
        <v>95</v>
      </c>
      <c r="C121" s="280"/>
      <c r="D121" s="280" t="s">
        <v>58</v>
      </c>
      <c r="E121" s="285" t="s">
        <v>54</v>
      </c>
      <c r="F121" s="382" t="s">
        <v>310</v>
      </c>
      <c r="G121" s="282">
        <v>36</v>
      </c>
      <c r="H121" s="283">
        <v>0.99</v>
      </c>
      <c r="I121" s="284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  <c r="AP121" s="308"/>
      <c r="AQ121" s="308"/>
      <c r="AR121" s="308"/>
      <c r="AS121" s="308"/>
      <c r="AT121" s="308"/>
      <c r="AU121" s="308"/>
      <c r="AV121" s="308"/>
      <c r="AW121" s="308"/>
      <c r="AX121" s="308"/>
      <c r="AY121" s="308"/>
      <c r="AZ121" s="308"/>
      <c r="BA121" s="308"/>
      <c r="BB121" s="308"/>
      <c r="BC121" s="308"/>
      <c r="BD121" s="308"/>
      <c r="BE121" s="308"/>
      <c r="BF121" s="308"/>
      <c r="BG121" s="308"/>
      <c r="BH121" s="308"/>
      <c r="BI121" s="308"/>
      <c r="BJ121" s="308"/>
      <c r="BK121" s="308"/>
      <c r="BL121" s="308"/>
      <c r="BM121" s="308"/>
      <c r="BN121" s="308"/>
      <c r="BO121" s="308"/>
      <c r="BP121" s="308"/>
      <c r="BQ121" s="308"/>
      <c r="BR121" s="308"/>
      <c r="BS121" s="308"/>
      <c r="BT121" s="308"/>
      <c r="BU121" s="308"/>
      <c r="BV121" s="308"/>
      <c r="BW121" s="308"/>
      <c r="BX121" s="308"/>
      <c r="BY121" s="308"/>
      <c r="BZ121" s="308"/>
      <c r="CA121" s="308"/>
      <c r="CB121" s="308"/>
      <c r="CC121" s="308"/>
      <c r="CD121" s="308"/>
      <c r="CE121" s="308"/>
      <c r="CF121" s="308"/>
      <c r="CG121" s="308"/>
      <c r="CH121" s="308"/>
      <c r="CI121" s="308"/>
      <c r="CJ121" s="308"/>
      <c r="CK121" s="308"/>
      <c r="CL121" s="308"/>
      <c r="CM121" s="308"/>
      <c r="CN121" s="308"/>
      <c r="CO121" s="308"/>
      <c r="CP121" s="308"/>
      <c r="CQ121" s="308"/>
      <c r="CR121" s="308"/>
      <c r="CS121" s="308"/>
      <c r="CT121" s="308"/>
      <c r="CU121" s="308"/>
      <c r="CV121" s="308"/>
      <c r="CW121" s="308"/>
      <c r="CX121" s="308"/>
      <c r="CY121" s="308"/>
      <c r="CZ121" s="308"/>
      <c r="DA121" s="308"/>
      <c r="DB121" s="308"/>
      <c r="DC121" s="308"/>
      <c r="DD121" s="308"/>
      <c r="DE121" s="308"/>
      <c r="DF121" s="308"/>
      <c r="DG121" s="308"/>
      <c r="DH121" s="308"/>
      <c r="DI121" s="308"/>
      <c r="DJ121" s="308"/>
      <c r="DK121" s="308"/>
      <c r="DL121" s="308"/>
      <c r="DM121" s="308"/>
      <c r="DN121" s="308"/>
      <c r="DO121" s="308"/>
      <c r="DP121" s="308"/>
      <c r="DQ121" s="308"/>
      <c r="DR121" s="308"/>
      <c r="DS121" s="308"/>
      <c r="DT121" s="308"/>
      <c r="DU121" s="308"/>
      <c r="DV121" s="308"/>
      <c r="DW121" s="308"/>
      <c r="DX121" s="308"/>
      <c r="DY121" s="308"/>
      <c r="DZ121" s="308"/>
      <c r="EA121" s="308"/>
      <c r="EB121" s="308"/>
      <c r="EC121" s="308"/>
      <c r="ED121" s="308"/>
      <c r="EE121" s="308"/>
      <c r="EF121" s="308"/>
      <c r="EG121" s="308"/>
      <c r="EH121" s="308"/>
      <c r="EI121" s="308"/>
      <c r="EJ121" s="308"/>
      <c r="EK121" s="308"/>
      <c r="EL121" s="308"/>
      <c r="EM121" s="308"/>
      <c r="EN121" s="308"/>
      <c r="EO121" s="308"/>
      <c r="EP121" s="308"/>
      <c r="EQ121" s="308"/>
      <c r="ER121" s="308"/>
      <c r="ES121" s="308"/>
      <c r="ET121" s="308"/>
      <c r="EU121" s="308"/>
      <c r="EV121" s="308"/>
      <c r="EW121" s="308"/>
    </row>
    <row r="122" spans="1:153" x14ac:dyDescent="0.25">
      <c r="A122" s="209"/>
      <c r="B122" s="279">
        <f t="shared" si="10"/>
        <v>96</v>
      </c>
      <c r="C122" s="280"/>
      <c r="D122" s="280" t="s">
        <v>59</v>
      </c>
      <c r="E122" s="285" t="s">
        <v>55</v>
      </c>
      <c r="F122" s="382" t="s">
        <v>310</v>
      </c>
      <c r="G122" s="282">
        <v>32</v>
      </c>
      <c r="H122" s="283">
        <v>1.24</v>
      </c>
      <c r="I122" s="284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8"/>
      <c r="BQ122" s="308"/>
      <c r="BR122" s="308"/>
      <c r="BS122" s="308"/>
      <c r="BT122" s="308"/>
      <c r="BU122" s="308"/>
      <c r="BV122" s="308"/>
      <c r="BW122" s="308"/>
      <c r="BX122" s="308"/>
      <c r="BY122" s="308"/>
      <c r="BZ122" s="308"/>
      <c r="CA122" s="308"/>
      <c r="CB122" s="308"/>
      <c r="CC122" s="308"/>
      <c r="CD122" s="308"/>
      <c r="CE122" s="308"/>
      <c r="CF122" s="308"/>
      <c r="CG122" s="308"/>
      <c r="CH122" s="308"/>
      <c r="CI122" s="308"/>
      <c r="CJ122" s="308"/>
      <c r="CK122" s="308"/>
      <c r="CL122" s="308"/>
      <c r="CM122" s="308"/>
      <c r="CN122" s="308"/>
      <c r="CO122" s="308"/>
      <c r="CP122" s="308"/>
      <c r="CQ122" s="308"/>
      <c r="CR122" s="308"/>
      <c r="CS122" s="308"/>
      <c r="CT122" s="308"/>
      <c r="CU122" s="308"/>
      <c r="CV122" s="308"/>
      <c r="CW122" s="308"/>
      <c r="CX122" s="308"/>
      <c r="CY122" s="308"/>
      <c r="CZ122" s="308"/>
      <c r="DA122" s="308"/>
      <c r="DB122" s="308"/>
      <c r="DC122" s="308"/>
      <c r="DD122" s="308"/>
      <c r="DE122" s="308"/>
      <c r="DF122" s="308"/>
      <c r="DG122" s="308"/>
      <c r="DH122" s="308"/>
      <c r="DI122" s="308"/>
      <c r="DJ122" s="308"/>
      <c r="DK122" s="308"/>
      <c r="DL122" s="308"/>
      <c r="DM122" s="308"/>
      <c r="DN122" s="308"/>
      <c r="DO122" s="308"/>
      <c r="DP122" s="308"/>
      <c r="DQ122" s="308"/>
      <c r="DR122" s="308"/>
      <c r="DS122" s="308"/>
      <c r="DT122" s="308"/>
      <c r="DU122" s="308"/>
      <c r="DV122" s="308"/>
      <c r="DW122" s="308"/>
      <c r="DX122" s="308"/>
      <c r="DY122" s="308"/>
      <c r="DZ122" s="308"/>
      <c r="EA122" s="308"/>
      <c r="EB122" s="308"/>
      <c r="EC122" s="308"/>
      <c r="ED122" s="308"/>
      <c r="EE122" s="308"/>
      <c r="EF122" s="308"/>
      <c r="EG122" s="308"/>
      <c r="EH122" s="308"/>
      <c r="EI122" s="308"/>
      <c r="EJ122" s="308"/>
      <c r="EK122" s="308"/>
      <c r="EL122" s="308"/>
      <c r="EM122" s="308"/>
      <c r="EN122" s="308"/>
      <c r="EO122" s="308"/>
      <c r="EP122" s="308"/>
      <c r="EQ122" s="308"/>
      <c r="ER122" s="308"/>
      <c r="ES122" s="308"/>
      <c r="ET122" s="308"/>
      <c r="EU122" s="308"/>
      <c r="EV122" s="308"/>
      <c r="EW122" s="308"/>
    </row>
    <row r="123" spans="1:153" x14ac:dyDescent="0.25">
      <c r="A123" s="209"/>
      <c r="B123" s="279">
        <f t="shared" si="10"/>
        <v>97</v>
      </c>
      <c r="C123" s="280"/>
      <c r="D123" s="280" t="s">
        <v>60</v>
      </c>
      <c r="E123" s="285" t="s">
        <v>56</v>
      </c>
      <c r="F123" s="382" t="s">
        <v>310</v>
      </c>
      <c r="G123" s="282">
        <v>24</v>
      </c>
      <c r="H123" s="283">
        <v>1.57</v>
      </c>
      <c r="I123" s="284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308"/>
      <c r="BO123" s="308"/>
      <c r="BP123" s="308"/>
      <c r="BQ123" s="308"/>
      <c r="BR123" s="308"/>
      <c r="BS123" s="308"/>
      <c r="BT123" s="308"/>
      <c r="BU123" s="308"/>
      <c r="BV123" s="308"/>
      <c r="BW123" s="308"/>
      <c r="BX123" s="308"/>
      <c r="BY123" s="308"/>
      <c r="BZ123" s="308"/>
      <c r="CA123" s="308"/>
      <c r="CB123" s="308"/>
      <c r="CC123" s="308"/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308"/>
      <c r="CN123" s="308"/>
      <c r="CO123" s="308"/>
      <c r="CP123" s="308"/>
      <c r="CQ123" s="308"/>
      <c r="CR123" s="308"/>
      <c r="CS123" s="308"/>
      <c r="CT123" s="308"/>
      <c r="CU123" s="308"/>
      <c r="CV123" s="308"/>
      <c r="CW123" s="308"/>
      <c r="CX123" s="308"/>
      <c r="CY123" s="308"/>
      <c r="CZ123" s="308"/>
      <c r="DA123" s="308"/>
      <c r="DB123" s="308"/>
      <c r="DC123" s="308"/>
      <c r="DD123" s="308"/>
      <c r="DE123" s="308"/>
      <c r="DF123" s="308"/>
      <c r="DG123" s="308"/>
      <c r="DH123" s="308"/>
      <c r="DI123" s="308"/>
      <c r="DJ123" s="308"/>
      <c r="DK123" s="308"/>
      <c r="DL123" s="308"/>
      <c r="DM123" s="308"/>
      <c r="DN123" s="308"/>
      <c r="DO123" s="308"/>
      <c r="DP123" s="308"/>
      <c r="DQ123" s="308"/>
      <c r="DR123" s="308"/>
      <c r="DS123" s="308"/>
      <c r="DT123" s="308"/>
      <c r="DU123" s="308"/>
      <c r="DV123" s="308"/>
      <c r="DW123" s="308"/>
      <c r="DX123" s="308"/>
      <c r="DY123" s="308"/>
      <c r="DZ123" s="308"/>
      <c r="EA123" s="308"/>
      <c r="EB123" s="308"/>
      <c r="EC123" s="308"/>
      <c r="ED123" s="308"/>
      <c r="EE123" s="308"/>
      <c r="EF123" s="308"/>
      <c r="EG123" s="308"/>
      <c r="EH123" s="308"/>
      <c r="EI123" s="308"/>
      <c r="EJ123" s="308"/>
      <c r="EK123" s="308"/>
      <c r="EL123" s="308"/>
      <c r="EM123" s="308"/>
      <c r="EN123" s="308"/>
      <c r="EO123" s="308"/>
      <c r="EP123" s="308"/>
      <c r="EQ123" s="308"/>
      <c r="ER123" s="308"/>
      <c r="ES123" s="308"/>
      <c r="ET123" s="308"/>
      <c r="EU123" s="308"/>
      <c r="EV123" s="308"/>
      <c r="EW123" s="308"/>
    </row>
    <row r="124" spans="1:153" x14ac:dyDescent="0.25">
      <c r="A124" s="209"/>
      <c r="B124" s="279">
        <f t="shared" si="10"/>
        <v>98</v>
      </c>
      <c r="C124" s="287"/>
      <c r="D124" s="287" t="s">
        <v>61</v>
      </c>
      <c r="E124" s="288" t="s">
        <v>57</v>
      </c>
      <c r="F124" s="382" t="s">
        <v>310</v>
      </c>
      <c r="G124" s="289">
        <v>24</v>
      </c>
      <c r="H124" s="290">
        <v>2.0699999999999998</v>
      </c>
      <c r="I124" s="284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8"/>
      <c r="AL124" s="308"/>
      <c r="AM124" s="308"/>
      <c r="AN124" s="308"/>
      <c r="AO124" s="308"/>
      <c r="AP124" s="308"/>
      <c r="AQ124" s="308"/>
      <c r="AR124" s="308"/>
      <c r="AS124" s="308"/>
      <c r="AT124" s="308"/>
      <c r="AU124" s="308"/>
      <c r="AV124" s="308"/>
      <c r="AW124" s="308"/>
      <c r="AX124" s="308"/>
      <c r="AY124" s="308"/>
      <c r="AZ124" s="308"/>
      <c r="BA124" s="308"/>
      <c r="BB124" s="308"/>
      <c r="BC124" s="308"/>
      <c r="BD124" s="308"/>
      <c r="BE124" s="308"/>
      <c r="BF124" s="308"/>
      <c r="BG124" s="308"/>
      <c r="BH124" s="308"/>
      <c r="BI124" s="308"/>
      <c r="BJ124" s="308"/>
      <c r="BK124" s="308"/>
      <c r="BL124" s="308"/>
      <c r="BM124" s="308"/>
      <c r="BN124" s="308"/>
      <c r="BO124" s="308"/>
      <c r="BP124" s="308"/>
      <c r="BQ124" s="308"/>
      <c r="BR124" s="308"/>
      <c r="BS124" s="308"/>
      <c r="BT124" s="308"/>
      <c r="BU124" s="308"/>
      <c r="BV124" s="308"/>
      <c r="BW124" s="308"/>
      <c r="BX124" s="308"/>
      <c r="BY124" s="308"/>
      <c r="BZ124" s="308"/>
      <c r="CA124" s="308"/>
      <c r="CB124" s="308"/>
      <c r="CC124" s="308"/>
      <c r="CD124" s="308"/>
      <c r="CE124" s="308"/>
      <c r="CF124" s="308"/>
      <c r="CG124" s="308"/>
      <c r="CH124" s="308"/>
      <c r="CI124" s="308"/>
      <c r="CJ124" s="308"/>
      <c r="CK124" s="308"/>
      <c r="CL124" s="308"/>
      <c r="CM124" s="308"/>
      <c r="CN124" s="308"/>
      <c r="CO124" s="308"/>
      <c r="CP124" s="308"/>
      <c r="CQ124" s="308"/>
      <c r="CR124" s="308"/>
      <c r="CS124" s="308"/>
      <c r="CT124" s="308"/>
      <c r="CU124" s="308"/>
      <c r="CV124" s="308"/>
      <c r="CW124" s="308"/>
      <c r="CX124" s="308"/>
      <c r="CY124" s="308"/>
      <c r="CZ124" s="308"/>
      <c r="DA124" s="308"/>
      <c r="DB124" s="308"/>
      <c r="DC124" s="308"/>
      <c r="DD124" s="308"/>
      <c r="DE124" s="308"/>
      <c r="DF124" s="308"/>
      <c r="DG124" s="308"/>
      <c r="DH124" s="308"/>
      <c r="DI124" s="308"/>
      <c r="DJ124" s="308"/>
      <c r="DK124" s="308"/>
      <c r="DL124" s="308"/>
      <c r="DM124" s="308"/>
      <c r="DN124" s="308"/>
      <c r="DO124" s="308"/>
      <c r="DP124" s="308"/>
      <c r="DQ124" s="308"/>
      <c r="DR124" s="308"/>
      <c r="DS124" s="308"/>
      <c r="DT124" s="308"/>
      <c r="DU124" s="308"/>
      <c r="DV124" s="308"/>
      <c r="DW124" s="308"/>
      <c r="DX124" s="308"/>
      <c r="DY124" s="308"/>
      <c r="DZ124" s="308"/>
      <c r="EA124" s="308"/>
      <c r="EB124" s="308"/>
      <c r="EC124" s="308"/>
      <c r="ED124" s="308"/>
      <c r="EE124" s="308"/>
      <c r="EF124" s="308"/>
      <c r="EG124" s="308"/>
      <c r="EH124" s="308"/>
      <c r="EI124" s="308"/>
      <c r="EJ124" s="308"/>
      <c r="EK124" s="308"/>
      <c r="EL124" s="308"/>
      <c r="EM124" s="308"/>
      <c r="EN124" s="308"/>
      <c r="EO124" s="308"/>
      <c r="EP124" s="308"/>
      <c r="EQ124" s="308"/>
      <c r="ER124" s="308"/>
      <c r="ES124" s="308"/>
      <c r="ET124" s="308"/>
      <c r="EU124" s="308"/>
      <c r="EV124" s="308"/>
      <c r="EW124" s="308"/>
    </row>
    <row r="125" spans="1:153" x14ac:dyDescent="0.25">
      <c r="A125" s="209"/>
      <c r="B125" s="279">
        <f t="shared" si="10"/>
        <v>99</v>
      </c>
      <c r="C125" s="287"/>
      <c r="D125" s="394">
        <v>3216216</v>
      </c>
      <c r="E125" s="381" t="s">
        <v>320</v>
      </c>
      <c r="F125" s="382" t="s">
        <v>310</v>
      </c>
      <c r="G125" s="382">
        <v>10</v>
      </c>
      <c r="H125" s="497">
        <v>1.1599999999999999</v>
      </c>
      <c r="I125" s="284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308"/>
      <c r="CJ125" s="308"/>
      <c r="CK125" s="308"/>
      <c r="CL125" s="308"/>
      <c r="CM125" s="308"/>
      <c r="CN125" s="308"/>
      <c r="CO125" s="308"/>
      <c r="CP125" s="308"/>
      <c r="CQ125" s="308"/>
      <c r="CR125" s="308"/>
      <c r="CS125" s="308"/>
      <c r="CT125" s="308"/>
      <c r="CU125" s="308"/>
      <c r="CV125" s="308"/>
      <c r="CW125" s="308"/>
      <c r="CX125" s="308"/>
      <c r="CY125" s="308"/>
      <c r="CZ125" s="308"/>
      <c r="DA125" s="308"/>
      <c r="DB125" s="308"/>
      <c r="DC125" s="308"/>
      <c r="DD125" s="308"/>
      <c r="DE125" s="308"/>
      <c r="DF125" s="308"/>
      <c r="DG125" s="308"/>
      <c r="DH125" s="308"/>
      <c r="DI125" s="308"/>
      <c r="DJ125" s="308"/>
      <c r="DK125" s="308"/>
      <c r="DL125" s="308"/>
      <c r="DM125" s="308"/>
      <c r="DN125" s="308"/>
      <c r="DO125" s="308"/>
      <c r="DP125" s="308"/>
      <c r="DQ125" s="308"/>
      <c r="DR125" s="308"/>
      <c r="DS125" s="308"/>
      <c r="DT125" s="308"/>
      <c r="DU125" s="308"/>
      <c r="DV125" s="308"/>
      <c r="DW125" s="308"/>
      <c r="DX125" s="308"/>
      <c r="DY125" s="308"/>
      <c r="DZ125" s="308"/>
      <c r="EA125" s="308"/>
      <c r="EB125" s="308"/>
      <c r="EC125" s="308"/>
      <c r="ED125" s="308"/>
      <c r="EE125" s="308"/>
      <c r="EF125" s="308"/>
      <c r="EG125" s="308"/>
      <c r="EH125" s="308"/>
      <c r="EI125" s="308"/>
      <c r="EJ125" s="308"/>
      <c r="EK125" s="308"/>
      <c r="EL125" s="308"/>
      <c r="EM125" s="308"/>
      <c r="EN125" s="308"/>
      <c r="EO125" s="308"/>
      <c r="EP125" s="308"/>
      <c r="EQ125" s="308"/>
      <c r="ER125" s="308"/>
      <c r="ES125" s="308"/>
      <c r="ET125" s="308"/>
      <c r="EU125" s="308"/>
      <c r="EV125" s="308"/>
      <c r="EW125" s="308"/>
    </row>
    <row r="126" spans="1:153" x14ac:dyDescent="0.25">
      <c r="A126" s="209"/>
      <c r="B126" s="279">
        <f t="shared" si="10"/>
        <v>100</v>
      </c>
      <c r="C126" s="287"/>
      <c r="D126" s="394">
        <v>3216215</v>
      </c>
      <c r="E126" s="381" t="s">
        <v>319</v>
      </c>
      <c r="F126" s="382" t="s">
        <v>310</v>
      </c>
      <c r="G126" s="382">
        <v>10</v>
      </c>
      <c r="H126" s="497">
        <v>1.99</v>
      </c>
      <c r="I126" s="284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/>
      <c r="AD126" s="308"/>
      <c r="AE126" s="308"/>
      <c r="AF126" s="308"/>
      <c r="AG126" s="308"/>
      <c r="AH126" s="308"/>
      <c r="AI126" s="308"/>
      <c r="AJ126" s="308"/>
      <c r="AK126" s="308"/>
      <c r="AL126" s="308"/>
      <c r="AM126" s="308"/>
      <c r="AN126" s="308"/>
      <c r="AO126" s="308"/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08"/>
      <c r="AZ126" s="308"/>
      <c r="BA126" s="308"/>
      <c r="BB126" s="308"/>
      <c r="BC126" s="308"/>
      <c r="BD126" s="308"/>
      <c r="BE126" s="308"/>
      <c r="BF126" s="308"/>
      <c r="BG126" s="308"/>
      <c r="BH126" s="308"/>
      <c r="BI126" s="308"/>
      <c r="BJ126" s="308"/>
      <c r="BK126" s="308"/>
      <c r="BL126" s="308"/>
      <c r="BM126" s="308"/>
      <c r="BN126" s="308"/>
      <c r="BO126" s="308"/>
      <c r="BP126" s="308"/>
      <c r="BQ126" s="308"/>
      <c r="BR126" s="308"/>
      <c r="BS126" s="308"/>
      <c r="BT126" s="308"/>
      <c r="BU126" s="308"/>
      <c r="BV126" s="308"/>
      <c r="BW126" s="308"/>
      <c r="BX126" s="308"/>
      <c r="BY126" s="308"/>
      <c r="BZ126" s="308"/>
      <c r="CA126" s="308"/>
      <c r="CB126" s="308"/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/>
      <c r="CS126" s="308"/>
      <c r="CT126" s="308"/>
      <c r="CU126" s="308"/>
      <c r="CV126" s="308"/>
      <c r="CW126" s="308"/>
      <c r="CX126" s="308"/>
      <c r="CY126" s="308"/>
      <c r="CZ126" s="308"/>
      <c r="DA126" s="308"/>
      <c r="DB126" s="308"/>
      <c r="DC126" s="308"/>
      <c r="DD126" s="308"/>
      <c r="DE126" s="308"/>
      <c r="DF126" s="308"/>
      <c r="DG126" s="308"/>
      <c r="DH126" s="308"/>
      <c r="DI126" s="308"/>
      <c r="DJ126" s="308"/>
      <c r="DK126" s="308"/>
      <c r="DL126" s="308"/>
      <c r="DM126" s="308"/>
      <c r="DN126" s="308"/>
      <c r="DO126" s="308"/>
      <c r="DP126" s="308"/>
      <c r="DQ126" s="308"/>
      <c r="DR126" s="308"/>
      <c r="DS126" s="308"/>
      <c r="DT126" s="308"/>
      <c r="DU126" s="308"/>
      <c r="DV126" s="308"/>
      <c r="DW126" s="308"/>
      <c r="DX126" s="308"/>
      <c r="DY126" s="308"/>
      <c r="DZ126" s="308"/>
      <c r="EA126" s="308"/>
      <c r="EB126" s="308"/>
      <c r="EC126" s="308"/>
      <c r="ED126" s="308"/>
      <c r="EE126" s="308"/>
      <c r="EF126" s="308"/>
      <c r="EG126" s="308"/>
      <c r="EH126" s="308"/>
      <c r="EI126" s="308"/>
      <c r="EJ126" s="308"/>
      <c r="EK126" s="308"/>
      <c r="EL126" s="308"/>
      <c r="EM126" s="308"/>
      <c r="EN126" s="308"/>
      <c r="EO126" s="308"/>
      <c r="EP126" s="308"/>
      <c r="EQ126" s="308"/>
      <c r="ER126" s="308"/>
      <c r="ES126" s="308"/>
      <c r="ET126" s="308"/>
      <c r="EU126" s="308"/>
      <c r="EV126" s="308"/>
      <c r="EW126" s="308"/>
    </row>
    <row r="127" spans="1:153" x14ac:dyDescent="0.25">
      <c r="A127" s="209"/>
      <c r="B127" s="279">
        <f t="shared" si="10"/>
        <v>101</v>
      </c>
      <c r="C127" s="287"/>
      <c r="D127" s="394">
        <v>3216214</v>
      </c>
      <c r="E127" s="381" t="s">
        <v>318</v>
      </c>
      <c r="F127" s="382" t="s">
        <v>310</v>
      </c>
      <c r="G127" s="382">
        <v>10</v>
      </c>
      <c r="H127" s="497">
        <v>2.0299999999999998</v>
      </c>
      <c r="I127" s="284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08"/>
      <c r="BM127" s="308"/>
      <c r="BN127" s="308"/>
      <c r="BO127" s="308"/>
      <c r="BP127" s="308"/>
      <c r="BQ127" s="308"/>
      <c r="BR127" s="308"/>
      <c r="BS127" s="308"/>
      <c r="BT127" s="308"/>
      <c r="BU127" s="308"/>
      <c r="BV127" s="308"/>
      <c r="BW127" s="308"/>
      <c r="BX127" s="308"/>
      <c r="BY127" s="308"/>
      <c r="BZ127" s="308"/>
      <c r="CA127" s="308"/>
      <c r="CB127" s="308"/>
      <c r="CC127" s="308"/>
      <c r="CD127" s="308"/>
      <c r="CE127" s="308"/>
      <c r="CF127" s="308"/>
      <c r="CG127" s="308"/>
      <c r="CH127" s="308"/>
      <c r="CI127" s="308"/>
      <c r="CJ127" s="308"/>
      <c r="CK127" s="308"/>
      <c r="CL127" s="308"/>
      <c r="CM127" s="308"/>
      <c r="CN127" s="308"/>
      <c r="CO127" s="308"/>
      <c r="CP127" s="308"/>
      <c r="CQ127" s="308"/>
      <c r="CR127" s="308"/>
      <c r="CS127" s="308"/>
      <c r="CT127" s="308"/>
      <c r="CU127" s="308"/>
      <c r="CV127" s="308"/>
      <c r="CW127" s="308"/>
      <c r="CX127" s="308"/>
      <c r="CY127" s="308"/>
      <c r="CZ127" s="308"/>
      <c r="DA127" s="308"/>
      <c r="DB127" s="308"/>
      <c r="DC127" s="308"/>
      <c r="DD127" s="308"/>
      <c r="DE127" s="308"/>
      <c r="DF127" s="308"/>
      <c r="DG127" s="308"/>
      <c r="DH127" s="308"/>
      <c r="DI127" s="308"/>
      <c r="DJ127" s="308"/>
      <c r="DK127" s="308"/>
      <c r="DL127" s="308"/>
      <c r="DM127" s="308"/>
      <c r="DN127" s="308"/>
      <c r="DO127" s="308"/>
      <c r="DP127" s="308"/>
      <c r="DQ127" s="308"/>
      <c r="DR127" s="308"/>
      <c r="DS127" s="308"/>
      <c r="DT127" s="308"/>
      <c r="DU127" s="308"/>
      <c r="DV127" s="308"/>
      <c r="DW127" s="308"/>
      <c r="DX127" s="308"/>
      <c r="DY127" s="308"/>
      <c r="DZ127" s="308"/>
      <c r="EA127" s="308"/>
      <c r="EB127" s="308"/>
      <c r="EC127" s="308"/>
      <c r="ED127" s="308"/>
      <c r="EE127" s="308"/>
      <c r="EF127" s="308"/>
      <c r="EG127" s="308"/>
      <c r="EH127" s="308"/>
      <c r="EI127" s="308"/>
      <c r="EJ127" s="308"/>
      <c r="EK127" s="308"/>
      <c r="EL127" s="308"/>
      <c r="EM127" s="308"/>
      <c r="EN127" s="308"/>
      <c r="EO127" s="308"/>
      <c r="EP127" s="308"/>
      <c r="EQ127" s="308"/>
      <c r="ER127" s="308"/>
      <c r="ES127" s="308"/>
      <c r="ET127" s="308"/>
      <c r="EU127" s="308"/>
      <c r="EV127" s="308"/>
      <c r="EW127" s="308"/>
    </row>
    <row r="128" spans="1:153" x14ac:dyDescent="0.25">
      <c r="A128" s="209"/>
      <c r="B128" s="279">
        <f t="shared" si="10"/>
        <v>102</v>
      </c>
      <c r="C128" s="287"/>
      <c r="D128" s="394">
        <v>3216213</v>
      </c>
      <c r="E128" s="381" t="s">
        <v>316</v>
      </c>
      <c r="F128" s="382" t="s">
        <v>310</v>
      </c>
      <c r="G128" s="382">
        <v>10</v>
      </c>
      <c r="H128" s="497">
        <v>2.21</v>
      </c>
      <c r="I128" s="284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08"/>
      <c r="AL128" s="308"/>
      <c r="AM128" s="308"/>
      <c r="AN128" s="308"/>
      <c r="AO128" s="308"/>
      <c r="AP128" s="308"/>
      <c r="AQ128" s="308"/>
      <c r="AR128" s="308"/>
      <c r="AS128" s="308"/>
      <c r="AT128" s="308"/>
      <c r="AU128" s="308"/>
      <c r="AV128" s="308"/>
      <c r="AW128" s="308"/>
      <c r="AX128" s="308"/>
      <c r="AY128" s="308"/>
      <c r="AZ128" s="308"/>
      <c r="BA128" s="308"/>
      <c r="BB128" s="308"/>
      <c r="BC128" s="308"/>
      <c r="BD128" s="308"/>
      <c r="BE128" s="308"/>
      <c r="BF128" s="308"/>
      <c r="BG128" s="308"/>
      <c r="BH128" s="308"/>
      <c r="BI128" s="308"/>
      <c r="BJ128" s="308"/>
      <c r="BK128" s="308"/>
      <c r="BL128" s="308"/>
      <c r="BM128" s="308"/>
      <c r="BN128" s="308"/>
      <c r="BO128" s="308"/>
      <c r="BP128" s="308"/>
      <c r="BQ128" s="308"/>
      <c r="BR128" s="308"/>
      <c r="BS128" s="308"/>
      <c r="BT128" s="308"/>
      <c r="BU128" s="308"/>
      <c r="BV128" s="308"/>
      <c r="BW128" s="308"/>
      <c r="BX128" s="308"/>
      <c r="BY128" s="308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8"/>
      <c r="DF128" s="308"/>
      <c r="DG128" s="308"/>
      <c r="DH128" s="308"/>
      <c r="DI128" s="308"/>
      <c r="DJ128" s="308"/>
      <c r="DK128" s="308"/>
      <c r="DL128" s="308"/>
      <c r="DM128" s="308"/>
      <c r="DN128" s="308"/>
      <c r="DO128" s="308"/>
      <c r="DP128" s="308"/>
      <c r="DQ128" s="308"/>
      <c r="DR128" s="308"/>
      <c r="DS128" s="308"/>
      <c r="DT128" s="308"/>
      <c r="DU128" s="308"/>
      <c r="DV128" s="308"/>
      <c r="DW128" s="308"/>
      <c r="DX128" s="308"/>
      <c r="DY128" s="308"/>
      <c r="DZ128" s="308"/>
      <c r="EA128" s="308"/>
      <c r="EB128" s="308"/>
      <c r="EC128" s="308"/>
      <c r="ED128" s="308"/>
      <c r="EE128" s="308"/>
      <c r="EF128" s="308"/>
      <c r="EG128" s="308"/>
      <c r="EH128" s="308"/>
      <c r="EI128" s="308"/>
      <c r="EJ128" s="308"/>
      <c r="EK128" s="308"/>
      <c r="EL128" s="308"/>
      <c r="EM128" s="308"/>
      <c r="EN128" s="308"/>
      <c r="EO128" s="308"/>
      <c r="EP128" s="308"/>
      <c r="EQ128" s="308"/>
      <c r="ER128" s="308"/>
      <c r="ES128" s="308"/>
      <c r="ET128" s="308"/>
      <c r="EU128" s="308"/>
      <c r="EV128" s="308"/>
      <c r="EW128" s="308"/>
    </row>
    <row r="129" spans="1:153" x14ac:dyDescent="0.25">
      <c r="A129" s="209"/>
      <c r="B129" s="279">
        <f t="shared" si="10"/>
        <v>103</v>
      </c>
      <c r="C129" s="287"/>
      <c r="D129" s="394">
        <v>3216212</v>
      </c>
      <c r="E129" s="381" t="s">
        <v>317</v>
      </c>
      <c r="F129" s="382" t="s">
        <v>310</v>
      </c>
      <c r="G129" s="382">
        <v>10</v>
      </c>
      <c r="H129" s="497">
        <v>2.82</v>
      </c>
      <c r="I129" s="284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08"/>
      <c r="AK129" s="308"/>
      <c r="AL129" s="308"/>
      <c r="AM129" s="308"/>
      <c r="AN129" s="308"/>
      <c r="AO129" s="308"/>
      <c r="AP129" s="308"/>
      <c r="AQ129" s="308"/>
      <c r="AR129" s="308"/>
      <c r="AS129" s="308"/>
      <c r="AT129" s="308"/>
      <c r="AU129" s="308"/>
      <c r="AV129" s="308"/>
      <c r="AW129" s="308"/>
      <c r="AX129" s="308"/>
      <c r="AY129" s="308"/>
      <c r="AZ129" s="308"/>
      <c r="BA129" s="308"/>
      <c r="BB129" s="308"/>
      <c r="BC129" s="308"/>
      <c r="BD129" s="308"/>
      <c r="BE129" s="308"/>
      <c r="BF129" s="308"/>
      <c r="BG129" s="308"/>
      <c r="BH129" s="308"/>
      <c r="BI129" s="308"/>
      <c r="BJ129" s="308"/>
      <c r="BK129" s="308"/>
      <c r="BL129" s="308"/>
      <c r="BM129" s="308"/>
      <c r="BN129" s="308"/>
      <c r="BO129" s="308"/>
      <c r="BP129" s="308"/>
      <c r="BQ129" s="308"/>
      <c r="BR129" s="308"/>
      <c r="BS129" s="308"/>
      <c r="BT129" s="308"/>
      <c r="BU129" s="308"/>
      <c r="BV129" s="308"/>
      <c r="BW129" s="308"/>
      <c r="BX129" s="308"/>
      <c r="BY129" s="308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8"/>
      <c r="DF129" s="308"/>
      <c r="DG129" s="308"/>
      <c r="DH129" s="308"/>
      <c r="DI129" s="308"/>
      <c r="DJ129" s="308"/>
      <c r="DK129" s="308"/>
      <c r="DL129" s="308"/>
      <c r="DM129" s="308"/>
      <c r="DN129" s="308"/>
      <c r="DO129" s="308"/>
      <c r="DP129" s="308"/>
      <c r="DQ129" s="308"/>
      <c r="DR129" s="308"/>
      <c r="DS129" s="308"/>
      <c r="DT129" s="308"/>
      <c r="DU129" s="308"/>
      <c r="DV129" s="308"/>
      <c r="DW129" s="308"/>
      <c r="DX129" s="308"/>
      <c r="DY129" s="308"/>
      <c r="DZ129" s="308"/>
      <c r="EA129" s="308"/>
      <c r="EB129" s="308"/>
      <c r="EC129" s="308"/>
      <c r="ED129" s="308"/>
      <c r="EE129" s="308"/>
      <c r="EF129" s="308"/>
      <c r="EG129" s="308"/>
      <c r="EH129" s="308"/>
      <c r="EI129" s="308"/>
      <c r="EJ129" s="308"/>
      <c r="EK129" s="308"/>
      <c r="EL129" s="308"/>
      <c r="EM129" s="308"/>
      <c r="EN129" s="308"/>
      <c r="EO129" s="308"/>
      <c r="EP129" s="308"/>
      <c r="EQ129" s="308"/>
      <c r="ER129" s="308"/>
      <c r="ES129" s="308"/>
      <c r="ET129" s="308"/>
      <c r="EU129" s="308"/>
      <c r="EV129" s="308"/>
      <c r="EW129" s="308"/>
    </row>
    <row r="130" spans="1:153" x14ac:dyDescent="0.25">
      <c r="A130" s="209"/>
      <c r="B130" s="279">
        <f t="shared" si="10"/>
        <v>104</v>
      </c>
      <c r="C130" s="287"/>
      <c r="D130" s="394">
        <v>3216211</v>
      </c>
      <c r="E130" s="381" t="s">
        <v>321</v>
      </c>
      <c r="F130" s="382" t="s">
        <v>310</v>
      </c>
      <c r="G130" s="382">
        <v>10</v>
      </c>
      <c r="H130" s="497">
        <v>3.91</v>
      </c>
      <c r="I130" s="284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8"/>
      <c r="AS130" s="308"/>
      <c r="AT130" s="308"/>
      <c r="AU130" s="308"/>
      <c r="AV130" s="308"/>
      <c r="AW130" s="308"/>
      <c r="AX130" s="308"/>
      <c r="AY130" s="308"/>
      <c r="AZ130" s="308"/>
      <c r="BA130" s="308"/>
      <c r="BB130" s="308"/>
      <c r="BC130" s="308"/>
      <c r="BD130" s="308"/>
      <c r="BE130" s="308"/>
      <c r="BF130" s="308"/>
      <c r="BG130" s="308"/>
      <c r="BH130" s="308"/>
      <c r="BI130" s="308"/>
      <c r="BJ130" s="308"/>
      <c r="BK130" s="308"/>
      <c r="BL130" s="308"/>
      <c r="BM130" s="308"/>
      <c r="BN130" s="308"/>
      <c r="BO130" s="308"/>
      <c r="BP130" s="308"/>
      <c r="BQ130" s="308"/>
      <c r="BR130" s="308"/>
      <c r="BS130" s="308"/>
      <c r="BT130" s="308"/>
      <c r="BU130" s="308"/>
      <c r="BV130" s="308"/>
      <c r="BW130" s="308"/>
      <c r="BX130" s="308"/>
      <c r="BY130" s="308"/>
      <c r="BZ130" s="308"/>
      <c r="CA130" s="308"/>
      <c r="CB130" s="308"/>
      <c r="CC130" s="308"/>
      <c r="CD130" s="308"/>
      <c r="CE130" s="308"/>
      <c r="CF130" s="308"/>
      <c r="CG130" s="308"/>
      <c r="CH130" s="308"/>
      <c r="CI130" s="308"/>
      <c r="CJ130" s="308"/>
      <c r="CK130" s="308"/>
      <c r="CL130" s="308"/>
      <c r="CM130" s="308"/>
      <c r="CN130" s="308"/>
      <c r="CO130" s="308"/>
      <c r="CP130" s="308"/>
      <c r="CQ130" s="308"/>
      <c r="CR130" s="308"/>
      <c r="CS130" s="308"/>
      <c r="CT130" s="308"/>
      <c r="CU130" s="308"/>
      <c r="CV130" s="308"/>
      <c r="CW130" s="308"/>
      <c r="CX130" s="308"/>
      <c r="CY130" s="308"/>
      <c r="CZ130" s="308"/>
      <c r="DA130" s="308"/>
      <c r="DB130" s="308"/>
      <c r="DC130" s="308"/>
      <c r="DD130" s="308"/>
      <c r="DE130" s="308"/>
      <c r="DF130" s="308"/>
      <c r="DG130" s="308"/>
      <c r="DH130" s="308"/>
      <c r="DI130" s="308"/>
      <c r="DJ130" s="308"/>
      <c r="DK130" s="308"/>
      <c r="DL130" s="308"/>
      <c r="DM130" s="308"/>
      <c r="DN130" s="308"/>
      <c r="DO130" s="308"/>
      <c r="DP130" s="308"/>
      <c r="DQ130" s="308"/>
      <c r="DR130" s="308"/>
      <c r="DS130" s="308"/>
      <c r="DT130" s="308"/>
      <c r="DU130" s="308"/>
      <c r="DV130" s="308"/>
      <c r="DW130" s="308"/>
      <c r="DX130" s="308"/>
      <c r="DY130" s="308"/>
      <c r="DZ130" s="308"/>
      <c r="EA130" s="308"/>
      <c r="EB130" s="308"/>
      <c r="EC130" s="308"/>
      <c r="ED130" s="308"/>
      <c r="EE130" s="308"/>
      <c r="EF130" s="308"/>
      <c r="EG130" s="308"/>
      <c r="EH130" s="308"/>
      <c r="EI130" s="308"/>
      <c r="EJ130" s="308"/>
      <c r="EK130" s="308"/>
      <c r="EL130" s="308"/>
      <c r="EM130" s="308"/>
      <c r="EN130" s="308"/>
      <c r="EO130" s="308"/>
      <c r="EP130" s="308"/>
      <c r="EQ130" s="308"/>
      <c r="ER130" s="308"/>
      <c r="ES130" s="308"/>
      <c r="ET130" s="308"/>
      <c r="EU130" s="308"/>
      <c r="EV130" s="308"/>
      <c r="EW130" s="308"/>
    </row>
    <row r="131" spans="1:153" x14ac:dyDescent="0.25">
      <c r="A131" s="209"/>
      <c r="B131" s="279">
        <f t="shared" si="10"/>
        <v>105</v>
      </c>
      <c r="C131" s="287"/>
      <c r="D131" s="394">
        <v>3216341</v>
      </c>
      <c r="E131" s="381" t="s">
        <v>326</v>
      </c>
      <c r="F131" s="382" t="s">
        <v>310</v>
      </c>
      <c r="G131" s="382">
        <v>1</v>
      </c>
      <c r="H131" s="497">
        <v>6.48</v>
      </c>
      <c r="I131" s="284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8"/>
      <c r="AS131" s="308"/>
      <c r="AT131" s="308"/>
      <c r="AU131" s="308"/>
      <c r="AV131" s="308"/>
      <c r="AW131" s="308"/>
      <c r="AX131" s="308"/>
      <c r="AY131" s="308"/>
      <c r="AZ131" s="308"/>
      <c r="BA131" s="308"/>
      <c r="BB131" s="308"/>
      <c r="BC131" s="308"/>
      <c r="BD131" s="308"/>
      <c r="BE131" s="308"/>
      <c r="BF131" s="308"/>
      <c r="BG131" s="308"/>
      <c r="BH131" s="308"/>
      <c r="BI131" s="308"/>
      <c r="BJ131" s="308"/>
      <c r="BK131" s="308"/>
      <c r="BL131" s="308"/>
      <c r="BM131" s="308"/>
      <c r="BN131" s="308"/>
      <c r="BO131" s="308"/>
      <c r="BP131" s="308"/>
      <c r="BQ131" s="308"/>
      <c r="BR131" s="308"/>
      <c r="BS131" s="308"/>
      <c r="BT131" s="308"/>
      <c r="BU131" s="308"/>
      <c r="BV131" s="308"/>
      <c r="BW131" s="308"/>
      <c r="BX131" s="308"/>
      <c r="BY131" s="308"/>
      <c r="BZ131" s="308"/>
      <c r="CA131" s="308"/>
      <c r="CB131" s="308"/>
      <c r="CC131" s="308"/>
      <c r="CD131" s="308"/>
      <c r="CE131" s="308"/>
      <c r="CF131" s="308"/>
      <c r="CG131" s="308"/>
      <c r="CH131" s="308"/>
      <c r="CI131" s="308"/>
      <c r="CJ131" s="308"/>
      <c r="CK131" s="308"/>
      <c r="CL131" s="308"/>
      <c r="CM131" s="308"/>
      <c r="CN131" s="308"/>
      <c r="CO131" s="308"/>
      <c r="CP131" s="308"/>
      <c r="CQ131" s="308"/>
      <c r="CR131" s="308"/>
      <c r="CS131" s="308"/>
      <c r="CT131" s="308"/>
      <c r="CU131" s="308"/>
      <c r="CV131" s="308"/>
      <c r="CW131" s="308"/>
      <c r="CX131" s="308"/>
      <c r="CY131" s="308"/>
      <c r="CZ131" s="308"/>
      <c r="DA131" s="308"/>
      <c r="DB131" s="308"/>
      <c r="DC131" s="308"/>
      <c r="DD131" s="308"/>
      <c r="DE131" s="308"/>
      <c r="DF131" s="308"/>
      <c r="DG131" s="308"/>
      <c r="DH131" s="308"/>
      <c r="DI131" s="308"/>
      <c r="DJ131" s="308"/>
      <c r="DK131" s="308"/>
      <c r="DL131" s="308"/>
      <c r="DM131" s="308"/>
      <c r="DN131" s="308"/>
      <c r="DO131" s="308"/>
      <c r="DP131" s="308"/>
      <c r="DQ131" s="308"/>
      <c r="DR131" s="308"/>
      <c r="DS131" s="308"/>
      <c r="DT131" s="308"/>
      <c r="DU131" s="308"/>
      <c r="DV131" s="308"/>
      <c r="DW131" s="308"/>
      <c r="DX131" s="308"/>
      <c r="DY131" s="308"/>
      <c r="DZ131" s="308"/>
      <c r="EA131" s="308"/>
      <c r="EB131" s="308"/>
      <c r="EC131" s="308"/>
      <c r="ED131" s="308"/>
      <c r="EE131" s="308"/>
      <c r="EF131" s="308"/>
      <c r="EG131" s="308"/>
      <c r="EH131" s="308"/>
      <c r="EI131" s="308"/>
      <c r="EJ131" s="308"/>
      <c r="EK131" s="308"/>
      <c r="EL131" s="308"/>
      <c r="EM131" s="308"/>
      <c r="EN131" s="308"/>
      <c r="EO131" s="308"/>
      <c r="EP131" s="308"/>
      <c r="EQ131" s="308"/>
      <c r="ER131" s="308"/>
      <c r="ES131" s="308"/>
      <c r="ET131" s="308"/>
      <c r="EU131" s="308"/>
      <c r="EV131" s="308"/>
      <c r="EW131" s="308"/>
    </row>
    <row r="132" spans="1:153" x14ac:dyDescent="0.25">
      <c r="A132" s="209"/>
      <c r="B132" s="279">
        <f t="shared" si="10"/>
        <v>106</v>
      </c>
      <c r="C132" s="287"/>
      <c r="D132" s="394">
        <v>3216342</v>
      </c>
      <c r="E132" s="381" t="s">
        <v>327</v>
      </c>
      <c r="F132" s="382" t="s">
        <v>310</v>
      </c>
      <c r="G132" s="382">
        <v>1</v>
      </c>
      <c r="H132" s="497">
        <v>6.48</v>
      </c>
      <c r="I132" s="284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08"/>
      <c r="AK132" s="308"/>
      <c r="AL132" s="308"/>
      <c r="AM132" s="308"/>
      <c r="AN132" s="308"/>
      <c r="AO132" s="308"/>
      <c r="AP132" s="308"/>
      <c r="AQ132" s="308"/>
      <c r="AR132" s="308"/>
      <c r="AS132" s="308"/>
      <c r="AT132" s="308"/>
      <c r="AU132" s="308"/>
      <c r="AV132" s="308"/>
      <c r="AW132" s="308"/>
      <c r="AX132" s="308"/>
      <c r="AY132" s="308"/>
      <c r="AZ132" s="308"/>
      <c r="BA132" s="308"/>
      <c r="BB132" s="308"/>
      <c r="BC132" s="308"/>
      <c r="BD132" s="308"/>
      <c r="BE132" s="308"/>
      <c r="BF132" s="308"/>
      <c r="BG132" s="308"/>
      <c r="BH132" s="308"/>
      <c r="BI132" s="308"/>
      <c r="BJ132" s="308"/>
      <c r="BK132" s="308"/>
      <c r="BL132" s="308"/>
      <c r="BM132" s="308"/>
      <c r="BN132" s="308"/>
      <c r="BO132" s="308"/>
      <c r="BP132" s="308"/>
      <c r="BQ132" s="308"/>
      <c r="BR132" s="308"/>
      <c r="BS132" s="308"/>
      <c r="BT132" s="308"/>
      <c r="BU132" s="308"/>
      <c r="BV132" s="308"/>
      <c r="BW132" s="308"/>
      <c r="BX132" s="308"/>
      <c r="BY132" s="308"/>
      <c r="BZ132" s="308"/>
      <c r="CA132" s="308"/>
      <c r="CB132" s="308"/>
      <c r="CC132" s="308"/>
      <c r="CD132" s="308"/>
      <c r="CE132" s="308"/>
      <c r="CF132" s="308"/>
      <c r="CG132" s="308"/>
      <c r="CH132" s="308"/>
      <c r="CI132" s="308"/>
      <c r="CJ132" s="308"/>
      <c r="CK132" s="308"/>
      <c r="CL132" s="308"/>
      <c r="CM132" s="308"/>
      <c r="CN132" s="308"/>
      <c r="CO132" s="308"/>
      <c r="CP132" s="308"/>
      <c r="CQ132" s="308"/>
      <c r="CR132" s="308"/>
      <c r="CS132" s="308"/>
      <c r="CT132" s="308"/>
      <c r="CU132" s="308"/>
      <c r="CV132" s="308"/>
      <c r="CW132" s="308"/>
      <c r="CX132" s="308"/>
      <c r="CY132" s="308"/>
      <c r="CZ132" s="308"/>
      <c r="DA132" s="308"/>
      <c r="DB132" s="308"/>
      <c r="DC132" s="308"/>
      <c r="DD132" s="308"/>
      <c r="DE132" s="308"/>
      <c r="DF132" s="308"/>
      <c r="DG132" s="308"/>
      <c r="DH132" s="308"/>
      <c r="DI132" s="308"/>
      <c r="DJ132" s="308"/>
      <c r="DK132" s="308"/>
      <c r="DL132" s="308"/>
      <c r="DM132" s="308"/>
      <c r="DN132" s="308"/>
      <c r="DO132" s="308"/>
      <c r="DP132" s="308"/>
      <c r="DQ132" s="308"/>
      <c r="DR132" s="308"/>
      <c r="DS132" s="308"/>
      <c r="DT132" s="308"/>
      <c r="DU132" s="308"/>
      <c r="DV132" s="308"/>
      <c r="DW132" s="308"/>
      <c r="DX132" s="308"/>
      <c r="DY132" s="308"/>
      <c r="DZ132" s="308"/>
      <c r="EA132" s="308"/>
      <c r="EB132" s="308"/>
      <c r="EC132" s="308"/>
      <c r="ED132" s="308"/>
      <c r="EE132" s="308"/>
      <c r="EF132" s="308"/>
      <c r="EG132" s="308"/>
      <c r="EH132" s="308"/>
      <c r="EI132" s="308"/>
      <c r="EJ132" s="308"/>
      <c r="EK132" s="308"/>
      <c r="EL132" s="308"/>
      <c r="EM132" s="308"/>
      <c r="EN132" s="308"/>
      <c r="EO132" s="308"/>
      <c r="EP132" s="308"/>
      <c r="EQ132" s="308"/>
      <c r="ER132" s="308"/>
      <c r="ES132" s="308"/>
      <c r="ET132" s="308"/>
      <c r="EU132" s="308"/>
      <c r="EV132" s="308"/>
      <c r="EW132" s="308"/>
    </row>
    <row r="133" spans="1:153" x14ac:dyDescent="0.25">
      <c r="A133" s="209"/>
      <c r="B133" s="279">
        <f t="shared" si="10"/>
        <v>107</v>
      </c>
      <c r="C133" s="287"/>
      <c r="D133" s="394">
        <v>3216343</v>
      </c>
      <c r="E133" s="381" t="s">
        <v>328</v>
      </c>
      <c r="F133" s="382" t="s">
        <v>310</v>
      </c>
      <c r="G133" s="382">
        <v>1</v>
      </c>
      <c r="H133" s="497">
        <v>6.48</v>
      </c>
      <c r="I133" s="284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  <c r="AO133" s="308"/>
      <c r="AP133" s="308"/>
      <c r="AQ133" s="308"/>
      <c r="AR133" s="308"/>
      <c r="AS133" s="308"/>
      <c r="AT133" s="308"/>
      <c r="AU133" s="308"/>
      <c r="AV133" s="308"/>
      <c r="AW133" s="308"/>
      <c r="AX133" s="308"/>
      <c r="AY133" s="308"/>
      <c r="AZ133" s="308"/>
      <c r="BA133" s="308"/>
      <c r="BB133" s="308"/>
      <c r="BC133" s="308"/>
      <c r="BD133" s="308"/>
      <c r="BE133" s="308"/>
      <c r="BF133" s="308"/>
      <c r="BG133" s="308"/>
      <c r="BH133" s="308"/>
      <c r="BI133" s="308"/>
      <c r="BJ133" s="308"/>
      <c r="BK133" s="308"/>
      <c r="BL133" s="308"/>
      <c r="BM133" s="308"/>
      <c r="BN133" s="308"/>
      <c r="BO133" s="308"/>
      <c r="BP133" s="308"/>
      <c r="BQ133" s="308"/>
      <c r="BR133" s="308"/>
      <c r="BS133" s="308"/>
      <c r="BT133" s="308"/>
      <c r="BU133" s="308"/>
      <c r="BV133" s="308"/>
      <c r="BW133" s="308"/>
      <c r="BX133" s="308"/>
      <c r="BY133" s="308"/>
      <c r="BZ133" s="308"/>
      <c r="CA133" s="308"/>
      <c r="CB133" s="308"/>
      <c r="CC133" s="308"/>
      <c r="CD133" s="308"/>
      <c r="CE133" s="308"/>
      <c r="CF133" s="308"/>
      <c r="CG133" s="308"/>
      <c r="CH133" s="308"/>
      <c r="CI133" s="308"/>
      <c r="CJ133" s="308"/>
      <c r="CK133" s="308"/>
      <c r="CL133" s="308"/>
      <c r="CM133" s="308"/>
      <c r="CN133" s="308"/>
      <c r="CO133" s="308"/>
      <c r="CP133" s="308"/>
      <c r="CQ133" s="308"/>
      <c r="CR133" s="308"/>
      <c r="CS133" s="308"/>
      <c r="CT133" s="308"/>
      <c r="CU133" s="308"/>
      <c r="CV133" s="308"/>
      <c r="CW133" s="308"/>
      <c r="CX133" s="308"/>
      <c r="CY133" s="308"/>
      <c r="CZ133" s="308"/>
      <c r="DA133" s="308"/>
      <c r="DB133" s="308"/>
      <c r="DC133" s="308"/>
      <c r="DD133" s="308"/>
      <c r="DE133" s="308"/>
      <c r="DF133" s="308"/>
      <c r="DG133" s="308"/>
      <c r="DH133" s="308"/>
      <c r="DI133" s="308"/>
      <c r="DJ133" s="308"/>
      <c r="DK133" s="308"/>
      <c r="DL133" s="308"/>
      <c r="DM133" s="308"/>
      <c r="DN133" s="308"/>
      <c r="DO133" s="308"/>
      <c r="DP133" s="308"/>
      <c r="DQ133" s="308"/>
      <c r="DR133" s="308"/>
      <c r="DS133" s="308"/>
      <c r="DT133" s="308"/>
      <c r="DU133" s="308"/>
      <c r="DV133" s="308"/>
      <c r="DW133" s="308"/>
      <c r="DX133" s="308"/>
      <c r="DY133" s="308"/>
      <c r="DZ133" s="308"/>
      <c r="EA133" s="308"/>
      <c r="EB133" s="308"/>
      <c r="EC133" s="308"/>
      <c r="ED133" s="308"/>
      <c r="EE133" s="308"/>
      <c r="EF133" s="308"/>
      <c r="EG133" s="308"/>
      <c r="EH133" s="308"/>
      <c r="EI133" s="308"/>
      <c r="EJ133" s="308"/>
      <c r="EK133" s="308"/>
      <c r="EL133" s="308"/>
      <c r="EM133" s="308"/>
      <c r="EN133" s="308"/>
      <c r="EO133" s="308"/>
      <c r="EP133" s="308"/>
      <c r="EQ133" s="308"/>
      <c r="ER133" s="308"/>
      <c r="ES133" s="308"/>
      <c r="ET133" s="308"/>
      <c r="EU133" s="308"/>
      <c r="EV133" s="308"/>
      <c r="EW133" s="308"/>
    </row>
    <row r="134" spans="1:153" x14ac:dyDescent="0.25">
      <c r="A134" s="209"/>
      <c r="B134" s="279">
        <f t="shared" si="10"/>
        <v>108</v>
      </c>
      <c r="C134" s="287"/>
      <c r="D134" s="394">
        <v>3216344</v>
      </c>
      <c r="E134" s="381" t="s">
        <v>329</v>
      </c>
      <c r="F134" s="382" t="s">
        <v>310</v>
      </c>
      <c r="G134" s="382">
        <v>1</v>
      </c>
      <c r="H134" s="497">
        <v>6.48</v>
      </c>
      <c r="I134" s="284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8"/>
      <c r="AT134" s="308"/>
      <c r="AU134" s="308"/>
      <c r="AV134" s="308"/>
      <c r="AW134" s="308"/>
      <c r="AX134" s="308"/>
      <c r="AY134" s="308"/>
      <c r="AZ134" s="308"/>
      <c r="BA134" s="308"/>
      <c r="BB134" s="308"/>
      <c r="BC134" s="308"/>
      <c r="BD134" s="308"/>
      <c r="BE134" s="308"/>
      <c r="BF134" s="308"/>
      <c r="BG134" s="308"/>
      <c r="BH134" s="308"/>
      <c r="BI134" s="308"/>
      <c r="BJ134" s="308"/>
      <c r="BK134" s="308"/>
      <c r="BL134" s="308"/>
      <c r="BM134" s="308"/>
      <c r="BN134" s="308"/>
      <c r="BO134" s="308"/>
      <c r="BP134" s="308"/>
      <c r="BQ134" s="308"/>
      <c r="BR134" s="308"/>
      <c r="BS134" s="308"/>
      <c r="BT134" s="308"/>
      <c r="BU134" s="308"/>
      <c r="BV134" s="308"/>
      <c r="BW134" s="308"/>
      <c r="BX134" s="308"/>
      <c r="BY134" s="308"/>
      <c r="BZ134" s="308"/>
      <c r="CA134" s="308"/>
      <c r="CB134" s="308"/>
      <c r="CC134" s="308"/>
      <c r="CD134" s="308"/>
      <c r="CE134" s="308"/>
      <c r="CF134" s="308"/>
      <c r="CG134" s="308"/>
      <c r="CH134" s="308"/>
      <c r="CI134" s="308"/>
      <c r="CJ134" s="308"/>
      <c r="CK134" s="308"/>
      <c r="CL134" s="308"/>
      <c r="CM134" s="308"/>
      <c r="CN134" s="308"/>
      <c r="CO134" s="308"/>
      <c r="CP134" s="308"/>
      <c r="CQ134" s="308"/>
      <c r="CR134" s="308"/>
      <c r="CS134" s="308"/>
      <c r="CT134" s="308"/>
      <c r="CU134" s="308"/>
      <c r="CV134" s="308"/>
      <c r="CW134" s="308"/>
      <c r="CX134" s="308"/>
      <c r="CY134" s="308"/>
      <c r="CZ134" s="308"/>
      <c r="DA134" s="308"/>
      <c r="DB134" s="308"/>
      <c r="DC134" s="308"/>
      <c r="DD134" s="308"/>
      <c r="DE134" s="308"/>
      <c r="DF134" s="308"/>
      <c r="DG134" s="308"/>
      <c r="DH134" s="308"/>
      <c r="DI134" s="308"/>
      <c r="DJ134" s="308"/>
      <c r="DK134" s="308"/>
      <c r="DL134" s="308"/>
      <c r="DM134" s="308"/>
      <c r="DN134" s="308"/>
      <c r="DO134" s="308"/>
      <c r="DP134" s="308"/>
      <c r="DQ134" s="308"/>
      <c r="DR134" s="308"/>
      <c r="DS134" s="308"/>
      <c r="DT134" s="308"/>
      <c r="DU134" s="308"/>
      <c r="DV134" s="308"/>
      <c r="DW134" s="308"/>
      <c r="DX134" s="308"/>
      <c r="DY134" s="308"/>
      <c r="DZ134" s="308"/>
      <c r="EA134" s="308"/>
      <c r="EB134" s="308"/>
      <c r="EC134" s="308"/>
      <c r="ED134" s="308"/>
      <c r="EE134" s="308"/>
      <c r="EF134" s="308"/>
      <c r="EG134" s="308"/>
      <c r="EH134" s="308"/>
      <c r="EI134" s="308"/>
      <c r="EJ134" s="308"/>
      <c r="EK134" s="308"/>
      <c r="EL134" s="308"/>
      <c r="EM134" s="308"/>
      <c r="EN134" s="308"/>
      <c r="EO134" s="308"/>
      <c r="EP134" s="308"/>
      <c r="EQ134" s="308"/>
      <c r="ER134" s="308"/>
      <c r="ES134" s="308"/>
      <c r="ET134" s="308"/>
      <c r="EU134" s="308"/>
      <c r="EV134" s="308"/>
      <c r="EW134" s="308"/>
    </row>
    <row r="135" spans="1:153" x14ac:dyDescent="0.25">
      <c r="A135" s="209"/>
      <c r="B135" s="279">
        <f t="shared" si="10"/>
        <v>109</v>
      </c>
      <c r="C135" s="287"/>
      <c r="D135" s="394">
        <v>3216345</v>
      </c>
      <c r="E135" s="381" t="s">
        <v>334</v>
      </c>
      <c r="F135" s="382" t="s">
        <v>310</v>
      </c>
      <c r="G135" s="382">
        <v>1</v>
      </c>
      <c r="H135" s="497">
        <v>7.04</v>
      </c>
      <c r="I135" s="284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8"/>
      <c r="AU135" s="308"/>
      <c r="AV135" s="308"/>
      <c r="AW135" s="308"/>
      <c r="AX135" s="308"/>
      <c r="AY135" s="308"/>
      <c r="AZ135" s="308"/>
      <c r="BA135" s="308"/>
      <c r="BB135" s="308"/>
      <c r="BC135" s="308"/>
      <c r="BD135" s="308"/>
      <c r="BE135" s="308"/>
      <c r="BF135" s="308"/>
      <c r="BG135" s="308"/>
      <c r="BH135" s="308"/>
      <c r="BI135" s="308"/>
      <c r="BJ135" s="308"/>
      <c r="BK135" s="308"/>
      <c r="BL135" s="308"/>
      <c r="BM135" s="308"/>
      <c r="BN135" s="308"/>
      <c r="BO135" s="308"/>
      <c r="BP135" s="308"/>
      <c r="BQ135" s="308"/>
      <c r="BR135" s="308"/>
      <c r="BS135" s="308"/>
      <c r="BT135" s="308"/>
      <c r="BU135" s="308"/>
      <c r="BV135" s="308"/>
      <c r="BW135" s="308"/>
      <c r="BX135" s="308"/>
      <c r="BY135" s="308"/>
      <c r="BZ135" s="308"/>
      <c r="CA135" s="308"/>
      <c r="CB135" s="308"/>
      <c r="CC135" s="308"/>
      <c r="CD135" s="308"/>
      <c r="CE135" s="308"/>
      <c r="CF135" s="308"/>
      <c r="CG135" s="308"/>
      <c r="CH135" s="308"/>
      <c r="CI135" s="308"/>
      <c r="CJ135" s="308"/>
      <c r="CK135" s="308"/>
      <c r="CL135" s="308"/>
      <c r="CM135" s="308"/>
      <c r="CN135" s="308"/>
      <c r="CO135" s="308"/>
      <c r="CP135" s="308"/>
      <c r="CQ135" s="308"/>
      <c r="CR135" s="308"/>
      <c r="CS135" s="308"/>
      <c r="CT135" s="308"/>
      <c r="CU135" s="308"/>
      <c r="CV135" s="308"/>
      <c r="CW135" s="308"/>
      <c r="CX135" s="308"/>
      <c r="CY135" s="308"/>
      <c r="CZ135" s="308"/>
      <c r="DA135" s="308"/>
      <c r="DB135" s="308"/>
      <c r="DC135" s="308"/>
      <c r="DD135" s="308"/>
      <c r="DE135" s="308"/>
      <c r="DF135" s="308"/>
      <c r="DG135" s="308"/>
      <c r="DH135" s="308"/>
      <c r="DI135" s="308"/>
      <c r="DJ135" s="308"/>
      <c r="DK135" s="308"/>
      <c r="DL135" s="308"/>
      <c r="DM135" s="308"/>
      <c r="DN135" s="308"/>
      <c r="DO135" s="308"/>
      <c r="DP135" s="308"/>
      <c r="DQ135" s="308"/>
      <c r="DR135" s="308"/>
      <c r="DS135" s="308"/>
      <c r="DT135" s="308"/>
      <c r="DU135" s="308"/>
      <c r="DV135" s="308"/>
      <c r="DW135" s="308"/>
      <c r="DX135" s="308"/>
      <c r="DY135" s="308"/>
      <c r="DZ135" s="308"/>
      <c r="EA135" s="308"/>
      <c r="EB135" s="308"/>
      <c r="EC135" s="308"/>
      <c r="ED135" s="308"/>
      <c r="EE135" s="308"/>
      <c r="EF135" s="308"/>
      <c r="EG135" s="308"/>
      <c r="EH135" s="308"/>
      <c r="EI135" s="308"/>
      <c r="EJ135" s="308"/>
      <c r="EK135" s="308"/>
      <c r="EL135" s="308"/>
      <c r="EM135" s="308"/>
      <c r="EN135" s="308"/>
      <c r="EO135" s="308"/>
      <c r="EP135" s="308"/>
      <c r="EQ135" s="308"/>
      <c r="ER135" s="308"/>
      <c r="ES135" s="308"/>
      <c r="ET135" s="308"/>
      <c r="EU135" s="308"/>
      <c r="EV135" s="308"/>
      <c r="EW135" s="308"/>
    </row>
    <row r="136" spans="1:153" x14ac:dyDescent="0.25">
      <c r="A136" s="209"/>
      <c r="B136" s="279">
        <f t="shared" si="10"/>
        <v>110</v>
      </c>
      <c r="C136" s="287"/>
      <c r="D136" s="394">
        <v>3216346</v>
      </c>
      <c r="E136" s="381" t="s">
        <v>335</v>
      </c>
      <c r="F136" s="382" t="s">
        <v>310</v>
      </c>
      <c r="G136" s="382">
        <v>1</v>
      </c>
      <c r="H136" s="497">
        <v>7.04</v>
      </c>
      <c r="I136" s="284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8"/>
      <c r="BN136" s="308"/>
      <c r="BO136" s="308"/>
      <c r="BP136" s="308"/>
      <c r="BQ136" s="308"/>
      <c r="BR136" s="308"/>
      <c r="BS136" s="308"/>
      <c r="BT136" s="308"/>
      <c r="BU136" s="308"/>
      <c r="BV136" s="308"/>
      <c r="BW136" s="308"/>
      <c r="BX136" s="308"/>
      <c r="BY136" s="308"/>
      <c r="BZ136" s="308"/>
      <c r="CA136" s="308"/>
      <c r="CB136" s="308"/>
      <c r="CC136" s="308"/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8"/>
      <c r="CQ136" s="308"/>
      <c r="CR136" s="308"/>
      <c r="CS136" s="308"/>
      <c r="CT136" s="308"/>
      <c r="CU136" s="308"/>
      <c r="CV136" s="308"/>
      <c r="CW136" s="308"/>
      <c r="CX136" s="308"/>
      <c r="CY136" s="308"/>
      <c r="CZ136" s="308"/>
      <c r="DA136" s="308"/>
      <c r="DB136" s="308"/>
      <c r="DC136" s="308"/>
      <c r="DD136" s="308"/>
      <c r="DE136" s="308"/>
      <c r="DF136" s="308"/>
      <c r="DG136" s="308"/>
      <c r="DH136" s="308"/>
      <c r="DI136" s="308"/>
      <c r="DJ136" s="308"/>
      <c r="DK136" s="308"/>
      <c r="DL136" s="308"/>
      <c r="DM136" s="308"/>
      <c r="DN136" s="308"/>
      <c r="DO136" s="308"/>
      <c r="DP136" s="308"/>
      <c r="DQ136" s="308"/>
      <c r="DR136" s="308"/>
      <c r="DS136" s="308"/>
      <c r="DT136" s="308"/>
      <c r="DU136" s="308"/>
      <c r="DV136" s="308"/>
      <c r="DW136" s="308"/>
      <c r="DX136" s="308"/>
      <c r="DY136" s="308"/>
      <c r="DZ136" s="308"/>
      <c r="EA136" s="308"/>
      <c r="EB136" s="308"/>
      <c r="EC136" s="308"/>
      <c r="ED136" s="308"/>
      <c r="EE136" s="308"/>
      <c r="EF136" s="308"/>
      <c r="EG136" s="308"/>
      <c r="EH136" s="308"/>
      <c r="EI136" s="308"/>
      <c r="EJ136" s="308"/>
      <c r="EK136" s="308"/>
      <c r="EL136" s="308"/>
      <c r="EM136" s="308"/>
      <c r="EN136" s="308"/>
      <c r="EO136" s="308"/>
      <c r="EP136" s="308"/>
      <c r="EQ136" s="308"/>
      <c r="ER136" s="308"/>
      <c r="ES136" s="308"/>
      <c r="ET136" s="308"/>
      <c r="EU136" s="308"/>
      <c r="EV136" s="308"/>
      <c r="EW136" s="308"/>
    </row>
    <row r="137" spans="1:153" x14ac:dyDescent="0.25">
      <c r="A137" s="209"/>
      <c r="B137" s="279">
        <f t="shared" si="10"/>
        <v>111</v>
      </c>
      <c r="C137" s="287"/>
      <c r="D137" s="394">
        <v>3216347</v>
      </c>
      <c r="E137" s="381" t="s">
        <v>336</v>
      </c>
      <c r="F137" s="382" t="s">
        <v>310</v>
      </c>
      <c r="G137" s="382">
        <v>1</v>
      </c>
      <c r="H137" s="497">
        <v>7.04</v>
      </c>
      <c r="I137" s="284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8"/>
      <c r="AU137" s="308"/>
      <c r="AV137" s="308"/>
      <c r="AW137" s="308"/>
      <c r="AX137" s="308"/>
      <c r="AY137" s="308"/>
      <c r="AZ137" s="308"/>
      <c r="BA137" s="308"/>
      <c r="BB137" s="308"/>
      <c r="BC137" s="308"/>
      <c r="BD137" s="308"/>
      <c r="BE137" s="308"/>
      <c r="BF137" s="308"/>
      <c r="BG137" s="308"/>
      <c r="BH137" s="308"/>
      <c r="BI137" s="308"/>
      <c r="BJ137" s="308"/>
      <c r="BK137" s="308"/>
      <c r="BL137" s="308"/>
      <c r="BM137" s="308"/>
      <c r="BN137" s="308"/>
      <c r="BO137" s="308"/>
      <c r="BP137" s="308"/>
      <c r="BQ137" s="308"/>
      <c r="BR137" s="308"/>
      <c r="BS137" s="308"/>
      <c r="BT137" s="308"/>
      <c r="BU137" s="308"/>
      <c r="BV137" s="308"/>
      <c r="BW137" s="308"/>
      <c r="BX137" s="308"/>
      <c r="BY137" s="308"/>
      <c r="BZ137" s="308"/>
      <c r="CA137" s="308"/>
      <c r="CB137" s="308"/>
      <c r="CC137" s="308"/>
      <c r="CD137" s="308"/>
      <c r="CE137" s="308"/>
      <c r="CF137" s="308"/>
      <c r="CG137" s="308"/>
      <c r="CH137" s="308"/>
      <c r="CI137" s="308"/>
      <c r="CJ137" s="308"/>
      <c r="CK137" s="308"/>
      <c r="CL137" s="308"/>
      <c r="CM137" s="308"/>
      <c r="CN137" s="308"/>
      <c r="CO137" s="308"/>
      <c r="CP137" s="308"/>
      <c r="CQ137" s="308"/>
      <c r="CR137" s="308"/>
      <c r="CS137" s="308"/>
      <c r="CT137" s="308"/>
      <c r="CU137" s="308"/>
      <c r="CV137" s="308"/>
      <c r="CW137" s="308"/>
      <c r="CX137" s="308"/>
      <c r="CY137" s="308"/>
      <c r="CZ137" s="308"/>
      <c r="DA137" s="308"/>
      <c r="DB137" s="308"/>
      <c r="DC137" s="308"/>
      <c r="DD137" s="308"/>
      <c r="DE137" s="308"/>
      <c r="DF137" s="308"/>
      <c r="DG137" s="308"/>
      <c r="DH137" s="308"/>
      <c r="DI137" s="308"/>
      <c r="DJ137" s="308"/>
      <c r="DK137" s="308"/>
      <c r="DL137" s="308"/>
      <c r="DM137" s="308"/>
      <c r="DN137" s="308"/>
      <c r="DO137" s="308"/>
      <c r="DP137" s="308"/>
      <c r="DQ137" s="308"/>
      <c r="DR137" s="308"/>
      <c r="DS137" s="308"/>
      <c r="DT137" s="308"/>
      <c r="DU137" s="308"/>
      <c r="DV137" s="308"/>
      <c r="DW137" s="308"/>
      <c r="DX137" s="308"/>
      <c r="DY137" s="308"/>
      <c r="DZ137" s="308"/>
      <c r="EA137" s="308"/>
      <c r="EB137" s="308"/>
      <c r="EC137" s="308"/>
      <c r="ED137" s="308"/>
      <c r="EE137" s="308"/>
      <c r="EF137" s="308"/>
      <c r="EG137" s="308"/>
      <c r="EH137" s="308"/>
      <c r="EI137" s="308"/>
      <c r="EJ137" s="308"/>
      <c r="EK137" s="308"/>
      <c r="EL137" s="308"/>
      <c r="EM137" s="308"/>
      <c r="EN137" s="308"/>
      <c r="EO137" s="308"/>
      <c r="EP137" s="308"/>
      <c r="EQ137" s="308"/>
      <c r="ER137" s="308"/>
      <c r="ES137" s="308"/>
      <c r="ET137" s="308"/>
      <c r="EU137" s="308"/>
      <c r="EV137" s="308"/>
      <c r="EW137" s="308"/>
    </row>
    <row r="138" spans="1:153" x14ac:dyDescent="0.25">
      <c r="A138" s="209"/>
      <c r="B138" s="279">
        <f t="shared" si="10"/>
        <v>112</v>
      </c>
      <c r="C138" s="287"/>
      <c r="D138" s="394">
        <v>3216348</v>
      </c>
      <c r="E138" s="381" t="s">
        <v>330</v>
      </c>
      <c r="F138" s="382" t="s">
        <v>310</v>
      </c>
      <c r="G138" s="382">
        <v>1</v>
      </c>
      <c r="H138" s="497">
        <v>4.34</v>
      </c>
      <c r="I138" s="284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8"/>
      <c r="AO138" s="308"/>
      <c r="AP138" s="308"/>
      <c r="AQ138" s="308"/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08"/>
      <c r="BG138" s="308"/>
      <c r="BH138" s="308"/>
      <c r="BI138" s="308"/>
      <c r="BJ138" s="308"/>
      <c r="BK138" s="308"/>
      <c r="BL138" s="308"/>
      <c r="BM138" s="308"/>
      <c r="BN138" s="308"/>
      <c r="BO138" s="308"/>
      <c r="BP138" s="308"/>
      <c r="BQ138" s="308"/>
      <c r="BR138" s="308"/>
      <c r="BS138" s="308"/>
      <c r="BT138" s="308"/>
      <c r="BU138" s="308"/>
      <c r="BV138" s="308"/>
      <c r="BW138" s="308"/>
      <c r="BX138" s="308"/>
      <c r="BY138" s="308"/>
      <c r="BZ138" s="308"/>
      <c r="CA138" s="308"/>
      <c r="CB138" s="308"/>
      <c r="CC138" s="308"/>
      <c r="CD138" s="308"/>
      <c r="CE138" s="308"/>
      <c r="CF138" s="308"/>
      <c r="CG138" s="308"/>
      <c r="CH138" s="308"/>
      <c r="CI138" s="308"/>
      <c r="CJ138" s="308"/>
      <c r="CK138" s="308"/>
      <c r="CL138" s="308"/>
      <c r="CM138" s="308"/>
      <c r="CN138" s="308"/>
      <c r="CO138" s="308"/>
      <c r="CP138" s="308"/>
      <c r="CQ138" s="308"/>
      <c r="CR138" s="308"/>
      <c r="CS138" s="308"/>
      <c r="CT138" s="308"/>
      <c r="CU138" s="308"/>
      <c r="CV138" s="308"/>
      <c r="CW138" s="308"/>
      <c r="CX138" s="308"/>
      <c r="CY138" s="308"/>
      <c r="CZ138" s="308"/>
      <c r="DA138" s="308"/>
      <c r="DB138" s="308"/>
      <c r="DC138" s="308"/>
      <c r="DD138" s="308"/>
      <c r="DE138" s="308"/>
      <c r="DF138" s="308"/>
      <c r="DG138" s="308"/>
      <c r="DH138" s="308"/>
      <c r="DI138" s="308"/>
      <c r="DJ138" s="308"/>
      <c r="DK138" s="308"/>
      <c r="DL138" s="308"/>
      <c r="DM138" s="308"/>
      <c r="DN138" s="308"/>
      <c r="DO138" s="308"/>
      <c r="DP138" s="308"/>
      <c r="DQ138" s="308"/>
      <c r="DR138" s="308"/>
      <c r="DS138" s="308"/>
      <c r="DT138" s="308"/>
      <c r="DU138" s="308"/>
      <c r="DV138" s="308"/>
      <c r="DW138" s="308"/>
      <c r="DX138" s="308"/>
      <c r="DY138" s="308"/>
      <c r="DZ138" s="308"/>
      <c r="EA138" s="308"/>
      <c r="EB138" s="308"/>
      <c r="EC138" s="308"/>
      <c r="ED138" s="308"/>
      <c r="EE138" s="308"/>
      <c r="EF138" s="308"/>
      <c r="EG138" s="308"/>
      <c r="EH138" s="308"/>
      <c r="EI138" s="308"/>
      <c r="EJ138" s="308"/>
      <c r="EK138" s="308"/>
      <c r="EL138" s="308"/>
      <c r="EM138" s="308"/>
      <c r="EN138" s="308"/>
      <c r="EO138" s="308"/>
      <c r="EP138" s="308"/>
      <c r="EQ138" s="308"/>
      <c r="ER138" s="308"/>
      <c r="ES138" s="308"/>
      <c r="ET138" s="308"/>
      <c r="EU138" s="308"/>
      <c r="EV138" s="308"/>
      <c r="EW138" s="308"/>
    </row>
    <row r="139" spans="1:153" x14ac:dyDescent="0.25">
      <c r="A139" s="209"/>
      <c r="B139" s="279">
        <f t="shared" si="10"/>
        <v>113</v>
      </c>
      <c r="C139" s="287"/>
      <c r="D139" s="394">
        <v>3216349</v>
      </c>
      <c r="E139" s="381" t="s">
        <v>331</v>
      </c>
      <c r="F139" s="382" t="s">
        <v>310</v>
      </c>
      <c r="G139" s="382">
        <v>1</v>
      </c>
      <c r="H139" s="497">
        <v>4.34</v>
      </c>
      <c r="I139" s="284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08"/>
      <c r="AK139" s="308"/>
      <c r="AL139" s="308"/>
      <c r="AM139" s="308"/>
      <c r="AN139" s="308"/>
      <c r="AO139" s="308"/>
      <c r="AP139" s="308"/>
      <c r="AQ139" s="308"/>
      <c r="AR139" s="308"/>
      <c r="AS139" s="308"/>
      <c r="AT139" s="308"/>
      <c r="AU139" s="308"/>
      <c r="AV139" s="308"/>
      <c r="AW139" s="308"/>
      <c r="AX139" s="308"/>
      <c r="AY139" s="308"/>
      <c r="AZ139" s="308"/>
      <c r="BA139" s="308"/>
      <c r="BB139" s="308"/>
      <c r="BC139" s="308"/>
      <c r="BD139" s="308"/>
      <c r="BE139" s="308"/>
      <c r="BF139" s="308"/>
      <c r="BG139" s="308"/>
      <c r="BH139" s="308"/>
      <c r="BI139" s="308"/>
      <c r="BJ139" s="308"/>
      <c r="BK139" s="308"/>
      <c r="BL139" s="308"/>
      <c r="BM139" s="308"/>
      <c r="BN139" s="308"/>
      <c r="BO139" s="308"/>
      <c r="BP139" s="308"/>
      <c r="BQ139" s="308"/>
      <c r="BR139" s="308"/>
      <c r="BS139" s="308"/>
      <c r="BT139" s="308"/>
      <c r="BU139" s="308"/>
      <c r="BV139" s="308"/>
      <c r="BW139" s="308"/>
      <c r="BX139" s="308"/>
      <c r="BY139" s="308"/>
      <c r="BZ139" s="308"/>
      <c r="CA139" s="308"/>
      <c r="CB139" s="308"/>
      <c r="CC139" s="308"/>
      <c r="CD139" s="308"/>
      <c r="CE139" s="308"/>
      <c r="CF139" s="308"/>
      <c r="CG139" s="308"/>
      <c r="CH139" s="308"/>
      <c r="CI139" s="308"/>
      <c r="CJ139" s="308"/>
      <c r="CK139" s="308"/>
      <c r="CL139" s="308"/>
      <c r="CM139" s="308"/>
      <c r="CN139" s="308"/>
      <c r="CO139" s="308"/>
      <c r="CP139" s="308"/>
      <c r="CQ139" s="308"/>
      <c r="CR139" s="308"/>
      <c r="CS139" s="308"/>
      <c r="CT139" s="308"/>
      <c r="CU139" s="308"/>
      <c r="CV139" s="308"/>
      <c r="CW139" s="308"/>
      <c r="CX139" s="308"/>
      <c r="CY139" s="308"/>
      <c r="CZ139" s="308"/>
      <c r="DA139" s="308"/>
      <c r="DB139" s="308"/>
      <c r="DC139" s="308"/>
      <c r="DD139" s="308"/>
      <c r="DE139" s="308"/>
      <c r="DF139" s="308"/>
      <c r="DG139" s="308"/>
      <c r="DH139" s="308"/>
      <c r="DI139" s="308"/>
      <c r="DJ139" s="308"/>
      <c r="DK139" s="308"/>
      <c r="DL139" s="308"/>
      <c r="DM139" s="308"/>
      <c r="DN139" s="308"/>
      <c r="DO139" s="308"/>
      <c r="DP139" s="308"/>
      <c r="DQ139" s="308"/>
      <c r="DR139" s="308"/>
      <c r="DS139" s="308"/>
      <c r="DT139" s="308"/>
      <c r="DU139" s="308"/>
      <c r="DV139" s="308"/>
      <c r="DW139" s="308"/>
      <c r="DX139" s="308"/>
      <c r="DY139" s="308"/>
      <c r="DZ139" s="308"/>
      <c r="EA139" s="308"/>
      <c r="EB139" s="308"/>
      <c r="EC139" s="308"/>
      <c r="ED139" s="308"/>
      <c r="EE139" s="308"/>
      <c r="EF139" s="308"/>
      <c r="EG139" s="308"/>
      <c r="EH139" s="308"/>
      <c r="EI139" s="308"/>
      <c r="EJ139" s="308"/>
      <c r="EK139" s="308"/>
      <c r="EL139" s="308"/>
      <c r="EM139" s="308"/>
      <c r="EN139" s="308"/>
      <c r="EO139" s="308"/>
      <c r="EP139" s="308"/>
      <c r="EQ139" s="308"/>
      <c r="ER139" s="308"/>
      <c r="ES139" s="308"/>
      <c r="ET139" s="308"/>
      <c r="EU139" s="308"/>
      <c r="EV139" s="308"/>
      <c r="EW139" s="308"/>
    </row>
    <row r="140" spans="1:153" x14ac:dyDescent="0.25">
      <c r="A140" s="209"/>
      <c r="B140" s="279">
        <f t="shared" si="10"/>
        <v>114</v>
      </c>
      <c r="C140" s="287"/>
      <c r="D140" s="394">
        <v>3216350</v>
      </c>
      <c r="E140" s="381" t="s">
        <v>332</v>
      </c>
      <c r="F140" s="382" t="s">
        <v>310</v>
      </c>
      <c r="G140" s="382">
        <v>1</v>
      </c>
      <c r="H140" s="497">
        <v>4.34</v>
      </c>
      <c r="I140" s="284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8"/>
      <c r="AL140" s="308"/>
      <c r="AM140" s="308"/>
      <c r="AN140" s="308"/>
      <c r="AO140" s="308"/>
      <c r="AP140" s="308"/>
      <c r="AQ140" s="308"/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8"/>
      <c r="BE140" s="308"/>
      <c r="BF140" s="308"/>
      <c r="BG140" s="308"/>
      <c r="BH140" s="308"/>
      <c r="BI140" s="308"/>
      <c r="BJ140" s="308"/>
      <c r="BK140" s="308"/>
      <c r="BL140" s="308"/>
      <c r="BM140" s="308"/>
      <c r="BN140" s="308"/>
      <c r="BO140" s="308"/>
      <c r="BP140" s="308"/>
      <c r="BQ140" s="308"/>
      <c r="BR140" s="308"/>
      <c r="BS140" s="308"/>
      <c r="BT140" s="308"/>
      <c r="BU140" s="308"/>
      <c r="BV140" s="308"/>
      <c r="BW140" s="308"/>
      <c r="BX140" s="308"/>
      <c r="BY140" s="308"/>
      <c r="BZ140" s="308"/>
      <c r="CA140" s="308"/>
      <c r="CB140" s="308"/>
      <c r="CC140" s="308"/>
      <c r="CD140" s="308"/>
      <c r="CE140" s="308"/>
      <c r="CF140" s="308"/>
      <c r="CG140" s="308"/>
      <c r="CH140" s="308"/>
      <c r="CI140" s="308"/>
      <c r="CJ140" s="308"/>
      <c r="CK140" s="308"/>
      <c r="CL140" s="308"/>
      <c r="CM140" s="308"/>
      <c r="CN140" s="308"/>
      <c r="CO140" s="308"/>
      <c r="CP140" s="308"/>
      <c r="CQ140" s="308"/>
      <c r="CR140" s="308"/>
      <c r="CS140" s="308"/>
      <c r="CT140" s="308"/>
      <c r="CU140" s="308"/>
      <c r="CV140" s="308"/>
      <c r="CW140" s="308"/>
      <c r="CX140" s="308"/>
      <c r="CY140" s="308"/>
      <c r="CZ140" s="308"/>
      <c r="DA140" s="308"/>
      <c r="DB140" s="308"/>
      <c r="DC140" s="308"/>
      <c r="DD140" s="308"/>
      <c r="DE140" s="308"/>
      <c r="DF140" s="308"/>
      <c r="DG140" s="308"/>
      <c r="DH140" s="308"/>
      <c r="DI140" s="308"/>
      <c r="DJ140" s="308"/>
      <c r="DK140" s="308"/>
      <c r="DL140" s="308"/>
      <c r="DM140" s="308"/>
      <c r="DN140" s="308"/>
      <c r="DO140" s="308"/>
      <c r="DP140" s="308"/>
      <c r="DQ140" s="308"/>
      <c r="DR140" s="308"/>
      <c r="DS140" s="308"/>
      <c r="DT140" s="308"/>
      <c r="DU140" s="308"/>
      <c r="DV140" s="308"/>
      <c r="DW140" s="308"/>
      <c r="DX140" s="308"/>
      <c r="DY140" s="308"/>
      <c r="DZ140" s="308"/>
      <c r="EA140" s="308"/>
      <c r="EB140" s="308"/>
      <c r="EC140" s="308"/>
      <c r="ED140" s="308"/>
      <c r="EE140" s="308"/>
      <c r="EF140" s="308"/>
      <c r="EG140" s="308"/>
      <c r="EH140" s="308"/>
      <c r="EI140" s="308"/>
      <c r="EJ140" s="308"/>
      <c r="EK140" s="308"/>
      <c r="EL140" s="308"/>
      <c r="EM140" s="308"/>
      <c r="EN140" s="308"/>
      <c r="EO140" s="308"/>
      <c r="EP140" s="308"/>
      <c r="EQ140" s="308"/>
      <c r="ER140" s="308"/>
      <c r="ES140" s="308"/>
      <c r="ET140" s="308"/>
      <c r="EU140" s="308"/>
      <c r="EV140" s="308"/>
      <c r="EW140" s="308"/>
    </row>
    <row r="141" spans="1:153" x14ac:dyDescent="0.25">
      <c r="A141" s="209"/>
      <c r="B141" s="279">
        <f t="shared" si="10"/>
        <v>115</v>
      </c>
      <c r="C141" s="287"/>
      <c r="D141" s="394">
        <v>3216351</v>
      </c>
      <c r="E141" s="381" t="s">
        <v>333</v>
      </c>
      <c r="F141" s="382" t="s">
        <v>310</v>
      </c>
      <c r="G141" s="382">
        <v>1</v>
      </c>
      <c r="H141" s="497">
        <v>4.34</v>
      </c>
      <c r="I141" s="284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8"/>
      <c r="BR141" s="308"/>
      <c r="BS141" s="308"/>
      <c r="BT141" s="308"/>
      <c r="BU141" s="308"/>
      <c r="BV141" s="308"/>
      <c r="BW141" s="308"/>
      <c r="BX141" s="308"/>
      <c r="BY141" s="308"/>
      <c r="BZ141" s="308"/>
      <c r="CA141" s="308"/>
      <c r="CB141" s="308"/>
      <c r="CC141" s="308"/>
      <c r="CD141" s="308"/>
      <c r="CE141" s="308"/>
      <c r="CF141" s="308"/>
      <c r="CG141" s="308"/>
      <c r="CH141" s="308"/>
      <c r="CI141" s="308"/>
      <c r="CJ141" s="308"/>
      <c r="CK141" s="308"/>
      <c r="CL141" s="308"/>
      <c r="CM141" s="308"/>
      <c r="CN141" s="308"/>
      <c r="CO141" s="308"/>
      <c r="CP141" s="308"/>
      <c r="CQ141" s="308"/>
      <c r="CR141" s="308"/>
      <c r="CS141" s="308"/>
      <c r="CT141" s="308"/>
      <c r="CU141" s="308"/>
      <c r="CV141" s="308"/>
      <c r="CW141" s="308"/>
      <c r="CX141" s="308"/>
      <c r="CY141" s="308"/>
      <c r="CZ141" s="308"/>
      <c r="DA141" s="308"/>
      <c r="DB141" s="308"/>
      <c r="DC141" s="308"/>
      <c r="DD141" s="308"/>
      <c r="DE141" s="308"/>
      <c r="DF141" s="308"/>
      <c r="DG141" s="308"/>
      <c r="DH141" s="308"/>
      <c r="DI141" s="308"/>
      <c r="DJ141" s="308"/>
      <c r="DK141" s="308"/>
      <c r="DL141" s="308"/>
      <c r="DM141" s="308"/>
      <c r="DN141" s="308"/>
      <c r="DO141" s="308"/>
      <c r="DP141" s="308"/>
      <c r="DQ141" s="308"/>
      <c r="DR141" s="308"/>
      <c r="DS141" s="308"/>
      <c r="DT141" s="308"/>
      <c r="DU141" s="308"/>
      <c r="DV141" s="308"/>
      <c r="DW141" s="308"/>
      <c r="DX141" s="308"/>
      <c r="DY141" s="308"/>
      <c r="DZ141" s="308"/>
      <c r="EA141" s="308"/>
      <c r="EB141" s="308"/>
      <c r="EC141" s="308"/>
      <c r="ED141" s="308"/>
      <c r="EE141" s="308"/>
      <c r="EF141" s="308"/>
      <c r="EG141" s="308"/>
      <c r="EH141" s="308"/>
      <c r="EI141" s="308"/>
      <c r="EJ141" s="308"/>
      <c r="EK141" s="308"/>
      <c r="EL141" s="308"/>
      <c r="EM141" s="308"/>
      <c r="EN141" s="308"/>
      <c r="EO141" s="308"/>
      <c r="EP141" s="308"/>
      <c r="EQ141" s="308"/>
      <c r="ER141" s="308"/>
      <c r="ES141" s="308"/>
      <c r="ET141" s="308"/>
      <c r="EU141" s="308"/>
      <c r="EV141" s="308"/>
      <c r="EW141" s="308"/>
    </row>
    <row r="142" spans="1:153" x14ac:dyDescent="0.25">
      <c r="A142" s="209"/>
      <c r="B142" s="279">
        <f t="shared" si="10"/>
        <v>116</v>
      </c>
      <c r="C142" s="287"/>
      <c r="D142" s="394">
        <v>3216319</v>
      </c>
      <c r="E142" s="381" t="s">
        <v>308</v>
      </c>
      <c r="F142" s="382" t="s">
        <v>310</v>
      </c>
      <c r="G142" s="382">
        <v>50</v>
      </c>
      <c r="H142" s="497">
        <v>0.63</v>
      </c>
      <c r="I142" s="284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08"/>
      <c r="AL142" s="308"/>
      <c r="AM142" s="308"/>
      <c r="AN142" s="308"/>
      <c r="AO142" s="308"/>
      <c r="AP142" s="308"/>
      <c r="AQ142" s="308"/>
      <c r="AR142" s="308"/>
      <c r="AS142" s="308"/>
      <c r="AT142" s="308"/>
      <c r="AU142" s="308"/>
      <c r="AV142" s="308"/>
      <c r="AW142" s="308"/>
      <c r="AX142" s="308"/>
      <c r="AY142" s="308"/>
      <c r="AZ142" s="308"/>
      <c r="BA142" s="308"/>
      <c r="BB142" s="308"/>
      <c r="BC142" s="308"/>
      <c r="BD142" s="308"/>
      <c r="BE142" s="308"/>
      <c r="BF142" s="308"/>
      <c r="BG142" s="308"/>
      <c r="BH142" s="308"/>
      <c r="BI142" s="308"/>
      <c r="BJ142" s="308"/>
      <c r="BK142" s="308"/>
      <c r="BL142" s="308"/>
      <c r="BM142" s="308"/>
      <c r="BN142" s="308"/>
      <c r="BO142" s="308"/>
      <c r="BP142" s="308"/>
      <c r="BQ142" s="308"/>
      <c r="BR142" s="308"/>
      <c r="BS142" s="308"/>
      <c r="BT142" s="308"/>
      <c r="BU142" s="308"/>
      <c r="BV142" s="308"/>
      <c r="BW142" s="308"/>
      <c r="BX142" s="308"/>
      <c r="BY142" s="308"/>
      <c r="BZ142" s="308"/>
      <c r="CA142" s="308"/>
      <c r="CB142" s="308"/>
      <c r="CC142" s="308"/>
      <c r="CD142" s="308"/>
      <c r="CE142" s="308"/>
      <c r="CF142" s="308"/>
      <c r="CG142" s="308"/>
      <c r="CH142" s="308"/>
      <c r="CI142" s="308"/>
      <c r="CJ142" s="308"/>
      <c r="CK142" s="308"/>
      <c r="CL142" s="308"/>
      <c r="CM142" s="308"/>
      <c r="CN142" s="308"/>
      <c r="CO142" s="308"/>
      <c r="CP142" s="308"/>
      <c r="CQ142" s="308"/>
      <c r="CR142" s="308"/>
      <c r="CS142" s="308"/>
      <c r="CT142" s="308"/>
      <c r="CU142" s="308"/>
      <c r="CV142" s="308"/>
      <c r="CW142" s="308"/>
      <c r="CX142" s="308"/>
      <c r="CY142" s="308"/>
      <c r="CZ142" s="308"/>
      <c r="DA142" s="308"/>
      <c r="DB142" s="308"/>
      <c r="DC142" s="308"/>
      <c r="DD142" s="308"/>
      <c r="DE142" s="308"/>
      <c r="DF142" s="308"/>
      <c r="DG142" s="308"/>
      <c r="DH142" s="308"/>
      <c r="DI142" s="308"/>
      <c r="DJ142" s="308"/>
      <c r="DK142" s="308"/>
      <c r="DL142" s="308"/>
      <c r="DM142" s="308"/>
      <c r="DN142" s="308"/>
      <c r="DO142" s="308"/>
      <c r="DP142" s="308"/>
      <c r="DQ142" s="308"/>
      <c r="DR142" s="308"/>
      <c r="DS142" s="308"/>
      <c r="DT142" s="308"/>
      <c r="DU142" s="308"/>
      <c r="DV142" s="308"/>
      <c r="DW142" s="308"/>
      <c r="DX142" s="308"/>
      <c r="DY142" s="308"/>
      <c r="DZ142" s="308"/>
      <c r="EA142" s="308"/>
      <c r="EB142" s="308"/>
      <c r="EC142" s="308"/>
      <c r="ED142" s="308"/>
      <c r="EE142" s="308"/>
      <c r="EF142" s="308"/>
      <c r="EG142" s="308"/>
      <c r="EH142" s="308"/>
      <c r="EI142" s="308"/>
      <c r="EJ142" s="308"/>
      <c r="EK142" s="308"/>
      <c r="EL142" s="308"/>
      <c r="EM142" s="308"/>
      <c r="EN142" s="308"/>
      <c r="EO142" s="308"/>
      <c r="EP142" s="308"/>
      <c r="EQ142" s="308"/>
      <c r="ER142" s="308"/>
      <c r="ES142" s="308"/>
      <c r="ET142" s="308"/>
      <c r="EU142" s="308"/>
      <c r="EV142" s="308"/>
      <c r="EW142" s="308"/>
    </row>
    <row r="143" spans="1:153" x14ac:dyDescent="0.25">
      <c r="A143" s="209"/>
      <c r="B143" s="279">
        <f t="shared" si="10"/>
        <v>117</v>
      </c>
      <c r="C143" s="287"/>
      <c r="D143" s="394">
        <v>3216340</v>
      </c>
      <c r="E143" s="381" t="s">
        <v>309</v>
      </c>
      <c r="F143" s="382" t="s">
        <v>310</v>
      </c>
      <c r="G143" s="382">
        <v>35</v>
      </c>
      <c r="H143" s="497">
        <v>1.18</v>
      </c>
      <c r="I143" s="284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308"/>
      <c r="AL143" s="308"/>
      <c r="AM143" s="308"/>
      <c r="AN143" s="308"/>
      <c r="AO143" s="308"/>
      <c r="AP143" s="308"/>
      <c r="AQ143" s="308"/>
      <c r="AR143" s="308"/>
      <c r="AS143" s="308"/>
      <c r="AT143" s="308"/>
      <c r="AU143" s="308"/>
      <c r="AV143" s="308"/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J143" s="308"/>
      <c r="BK143" s="308"/>
      <c r="BL143" s="308"/>
      <c r="BM143" s="308"/>
      <c r="BN143" s="308"/>
      <c r="BO143" s="308"/>
      <c r="BP143" s="308"/>
      <c r="BQ143" s="308"/>
      <c r="BR143" s="308"/>
      <c r="BS143" s="308"/>
      <c r="BT143" s="308"/>
      <c r="BU143" s="308"/>
      <c r="BV143" s="308"/>
      <c r="BW143" s="308"/>
      <c r="BX143" s="308"/>
      <c r="BY143" s="308"/>
      <c r="BZ143" s="308"/>
      <c r="CA143" s="308"/>
      <c r="CB143" s="308"/>
      <c r="CC143" s="308"/>
      <c r="CD143" s="308"/>
      <c r="CE143" s="308"/>
      <c r="CF143" s="308"/>
      <c r="CG143" s="308"/>
      <c r="CH143" s="308"/>
      <c r="CI143" s="308"/>
      <c r="CJ143" s="308"/>
      <c r="CK143" s="308"/>
      <c r="CL143" s="308"/>
      <c r="CM143" s="308"/>
      <c r="CN143" s="308"/>
      <c r="CO143" s="308"/>
      <c r="CP143" s="308"/>
      <c r="CQ143" s="308"/>
      <c r="CR143" s="308"/>
      <c r="CS143" s="308"/>
      <c r="CT143" s="308"/>
      <c r="CU143" s="308"/>
      <c r="CV143" s="308"/>
      <c r="CW143" s="308"/>
      <c r="CX143" s="308"/>
      <c r="CY143" s="308"/>
      <c r="CZ143" s="308"/>
      <c r="DA143" s="308"/>
      <c r="DB143" s="308"/>
      <c r="DC143" s="308"/>
      <c r="DD143" s="308"/>
      <c r="DE143" s="308"/>
      <c r="DF143" s="308"/>
      <c r="DG143" s="308"/>
      <c r="DH143" s="308"/>
      <c r="DI143" s="308"/>
      <c r="DJ143" s="308"/>
      <c r="DK143" s="308"/>
      <c r="DL143" s="308"/>
      <c r="DM143" s="308"/>
      <c r="DN143" s="308"/>
      <c r="DO143" s="308"/>
      <c r="DP143" s="308"/>
      <c r="DQ143" s="308"/>
      <c r="DR143" s="308"/>
      <c r="DS143" s="308"/>
      <c r="DT143" s="308"/>
      <c r="DU143" s="308"/>
      <c r="DV143" s="308"/>
      <c r="DW143" s="308"/>
      <c r="DX143" s="308"/>
      <c r="DY143" s="308"/>
      <c r="DZ143" s="308"/>
      <c r="EA143" s="308"/>
      <c r="EB143" s="308"/>
      <c r="EC143" s="308"/>
      <c r="ED143" s="308"/>
      <c r="EE143" s="308"/>
      <c r="EF143" s="308"/>
      <c r="EG143" s="308"/>
      <c r="EH143" s="308"/>
      <c r="EI143" s="308"/>
      <c r="EJ143" s="308"/>
      <c r="EK143" s="308"/>
      <c r="EL143" s="308"/>
      <c r="EM143" s="308"/>
      <c r="EN143" s="308"/>
      <c r="EO143" s="308"/>
      <c r="EP143" s="308"/>
      <c r="EQ143" s="308"/>
      <c r="ER143" s="308"/>
      <c r="ES143" s="308"/>
      <c r="ET143" s="308"/>
      <c r="EU143" s="308"/>
      <c r="EV143" s="308"/>
      <c r="EW143" s="308"/>
    </row>
    <row r="144" spans="1:153" x14ac:dyDescent="0.25">
      <c r="A144" s="209"/>
      <c r="B144" s="360"/>
      <c r="C144" s="360"/>
      <c r="D144" s="360"/>
      <c r="E144" s="308"/>
      <c r="F144" s="308"/>
      <c r="G144" s="308"/>
      <c r="H144" s="361"/>
      <c r="I144" s="209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8"/>
      <c r="BR144" s="308"/>
      <c r="BS144" s="308"/>
      <c r="BT144" s="308"/>
      <c r="BU144" s="308"/>
      <c r="BV144" s="308"/>
      <c r="BW144" s="308"/>
      <c r="BX144" s="308"/>
      <c r="BY144" s="308"/>
      <c r="BZ144" s="308"/>
      <c r="CA144" s="308"/>
      <c r="CB144" s="308"/>
      <c r="CC144" s="308"/>
      <c r="CD144" s="308"/>
      <c r="CE144" s="308"/>
      <c r="CF144" s="308"/>
      <c r="CG144" s="308"/>
      <c r="CH144" s="308"/>
      <c r="CI144" s="308"/>
      <c r="CJ144" s="308"/>
      <c r="CK144" s="308"/>
      <c r="CL144" s="308"/>
      <c r="CM144" s="308"/>
      <c r="CN144" s="308"/>
      <c r="CO144" s="308"/>
      <c r="CP144" s="308"/>
      <c r="CQ144" s="308"/>
      <c r="CR144" s="308"/>
      <c r="CS144" s="308"/>
      <c r="CT144" s="308"/>
      <c r="CU144" s="308"/>
      <c r="CV144" s="308"/>
      <c r="CW144" s="308"/>
      <c r="CX144" s="308"/>
      <c r="CY144" s="308"/>
      <c r="CZ144" s="308"/>
      <c r="DA144" s="308"/>
      <c r="DB144" s="308"/>
      <c r="DC144" s="308"/>
      <c r="DD144" s="308"/>
      <c r="DE144" s="308"/>
      <c r="DF144" s="308"/>
      <c r="DG144" s="308"/>
      <c r="DH144" s="308"/>
      <c r="DI144" s="308"/>
      <c r="DJ144" s="308"/>
      <c r="DK144" s="308"/>
      <c r="DL144" s="308"/>
      <c r="DM144" s="308"/>
      <c r="DN144" s="308"/>
      <c r="DO144" s="308"/>
      <c r="DP144" s="308"/>
      <c r="DQ144" s="308"/>
      <c r="DR144" s="308"/>
      <c r="DS144" s="308"/>
      <c r="DT144" s="308"/>
      <c r="DU144" s="308"/>
      <c r="DV144" s="308"/>
      <c r="DW144" s="308"/>
      <c r="DX144" s="308"/>
      <c r="DY144" s="308"/>
      <c r="DZ144" s="308"/>
      <c r="EA144" s="308"/>
      <c r="EB144" s="308"/>
      <c r="EC144" s="308"/>
      <c r="ED144" s="308"/>
      <c r="EE144" s="308"/>
      <c r="EF144" s="308"/>
      <c r="EG144" s="308"/>
      <c r="EH144" s="308"/>
      <c r="EI144" s="308"/>
      <c r="EJ144" s="308"/>
      <c r="EK144" s="308"/>
      <c r="EL144" s="308"/>
      <c r="EM144" s="308"/>
      <c r="EN144" s="308"/>
      <c r="EO144" s="308"/>
      <c r="EP144" s="308"/>
      <c r="EQ144" s="308"/>
      <c r="ER144" s="308"/>
      <c r="ES144" s="308"/>
      <c r="ET144" s="308"/>
      <c r="EU144" s="308"/>
      <c r="EV144" s="308"/>
      <c r="EW144" s="308"/>
    </row>
    <row r="145" spans="1:153" x14ac:dyDescent="0.25">
      <c r="A145" s="209"/>
      <c r="B145" s="360"/>
      <c r="C145" s="600" t="s">
        <v>72</v>
      </c>
      <c r="D145" s="600"/>
      <c r="E145" s="600"/>
      <c r="F145" s="600"/>
      <c r="G145" s="524"/>
      <c r="H145" s="525"/>
      <c r="I145" s="209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8"/>
      <c r="BR145" s="308"/>
      <c r="BS145" s="308"/>
      <c r="BT145" s="308"/>
      <c r="BU145" s="308"/>
      <c r="BV145" s="308"/>
      <c r="BW145" s="308"/>
      <c r="BX145" s="308"/>
      <c r="BY145" s="308"/>
      <c r="BZ145" s="308"/>
      <c r="CA145" s="308"/>
      <c r="CB145" s="308"/>
      <c r="CC145" s="308"/>
      <c r="CD145" s="308"/>
      <c r="CE145" s="308"/>
      <c r="CF145" s="308"/>
      <c r="CG145" s="308"/>
      <c r="CH145" s="308"/>
      <c r="CI145" s="308"/>
      <c r="CJ145" s="308"/>
      <c r="CK145" s="308"/>
      <c r="CL145" s="308"/>
      <c r="CM145" s="308"/>
      <c r="CN145" s="308"/>
      <c r="CO145" s="308"/>
      <c r="CP145" s="308"/>
      <c r="CQ145" s="308"/>
      <c r="CR145" s="308"/>
      <c r="CS145" s="308"/>
      <c r="CT145" s="308"/>
      <c r="CU145" s="308"/>
      <c r="CV145" s="308"/>
      <c r="CW145" s="308"/>
      <c r="CX145" s="308"/>
      <c r="CY145" s="308"/>
      <c r="CZ145" s="308"/>
      <c r="DA145" s="308"/>
      <c r="DB145" s="308"/>
      <c r="DC145" s="308"/>
      <c r="DD145" s="308"/>
      <c r="DE145" s="308"/>
      <c r="DF145" s="308"/>
      <c r="DG145" s="308"/>
      <c r="DH145" s="308"/>
      <c r="DI145" s="308"/>
      <c r="DJ145" s="308"/>
      <c r="DK145" s="308"/>
      <c r="DL145" s="308"/>
      <c r="DM145" s="308"/>
      <c r="DN145" s="308"/>
      <c r="DO145" s="308"/>
      <c r="DP145" s="308"/>
      <c r="DQ145" s="308"/>
      <c r="DR145" s="308"/>
      <c r="DS145" s="308"/>
      <c r="DT145" s="308"/>
      <c r="DU145" s="308"/>
      <c r="DV145" s="308"/>
      <c r="DW145" s="308"/>
      <c r="DX145" s="308"/>
      <c r="DY145" s="308"/>
      <c r="DZ145" s="308"/>
      <c r="EA145" s="308"/>
      <c r="EB145" s="308"/>
      <c r="EC145" s="308"/>
      <c r="ED145" s="308"/>
      <c r="EE145" s="308"/>
      <c r="EF145" s="308"/>
      <c r="EG145" s="308"/>
      <c r="EH145" s="308"/>
      <c r="EI145" s="308"/>
      <c r="EJ145" s="308"/>
      <c r="EK145" s="308"/>
      <c r="EL145" s="308"/>
      <c r="EM145" s="308"/>
      <c r="EN145" s="308"/>
      <c r="EO145" s="308"/>
      <c r="EP145" s="308"/>
      <c r="EQ145" s="308"/>
      <c r="ER145" s="308"/>
      <c r="ES145" s="308"/>
      <c r="ET145" s="308"/>
      <c r="EU145" s="308"/>
      <c r="EV145" s="308"/>
      <c r="EW145" s="308"/>
    </row>
    <row r="146" spans="1:153" ht="11.25" customHeight="1" x14ac:dyDescent="0.25">
      <c r="A146" s="209"/>
      <c r="B146" s="360"/>
      <c r="C146" s="526"/>
      <c r="D146" s="301" t="s">
        <v>70</v>
      </c>
      <c r="E146" s="527"/>
      <c r="F146" s="528" t="s">
        <v>73</v>
      </c>
      <c r="G146" s="524"/>
      <c r="H146" s="525"/>
      <c r="I146" s="209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  <c r="CC146" s="308"/>
      <c r="CD146" s="308"/>
      <c r="CE146" s="308"/>
      <c r="CF146" s="308"/>
      <c r="CG146" s="308"/>
      <c r="CH146" s="308"/>
      <c r="CI146" s="308"/>
      <c r="CJ146" s="308"/>
      <c r="CK146" s="308"/>
      <c r="CL146" s="308"/>
      <c r="CM146" s="308"/>
      <c r="CN146" s="308"/>
      <c r="CO146" s="308"/>
      <c r="CP146" s="308"/>
      <c r="CQ146" s="308"/>
      <c r="CR146" s="308"/>
      <c r="CS146" s="308"/>
      <c r="CT146" s="308"/>
      <c r="CU146" s="308"/>
      <c r="CV146" s="308"/>
      <c r="CW146" s="308"/>
      <c r="CX146" s="308"/>
      <c r="CY146" s="308"/>
      <c r="CZ146" s="308"/>
      <c r="DA146" s="308"/>
      <c r="DB146" s="308"/>
      <c r="DC146" s="308"/>
      <c r="DD146" s="308"/>
      <c r="DE146" s="308"/>
      <c r="DF146" s="308"/>
      <c r="DG146" s="308"/>
      <c r="DH146" s="308"/>
      <c r="DI146" s="308"/>
      <c r="DJ146" s="308"/>
      <c r="DK146" s="308"/>
      <c r="DL146" s="308"/>
      <c r="DM146" s="308"/>
      <c r="DN146" s="308"/>
      <c r="DO146" s="308"/>
      <c r="DP146" s="308"/>
      <c r="DQ146" s="308"/>
      <c r="DR146" s="308"/>
      <c r="DS146" s="308"/>
      <c r="DT146" s="308"/>
      <c r="DU146" s="308"/>
      <c r="DV146" s="308"/>
      <c r="DW146" s="308"/>
      <c r="DX146" s="308"/>
      <c r="DY146" s="308"/>
      <c r="DZ146" s="308"/>
      <c r="EA146" s="308"/>
      <c r="EB146" s="308"/>
      <c r="EC146" s="308"/>
      <c r="ED146" s="308"/>
      <c r="EE146" s="308"/>
      <c r="EF146" s="308"/>
      <c r="EG146" s="308"/>
      <c r="EH146" s="308"/>
      <c r="EI146" s="308"/>
      <c r="EJ146" s="308"/>
      <c r="EK146" s="308"/>
      <c r="EL146" s="308"/>
      <c r="EM146" s="308"/>
      <c r="EN146" s="308"/>
      <c r="EO146" s="308"/>
      <c r="EP146" s="308"/>
      <c r="EQ146" s="308"/>
      <c r="ER146" s="308"/>
      <c r="ES146" s="308"/>
      <c r="ET146" s="308"/>
      <c r="EU146" s="308"/>
      <c r="EV146" s="308"/>
      <c r="EW146" s="308"/>
    </row>
    <row r="147" spans="1:153" ht="11.25" customHeight="1" x14ac:dyDescent="0.25">
      <c r="A147" s="209"/>
      <c r="B147" s="360"/>
      <c r="C147" s="526"/>
      <c r="D147" s="302"/>
      <c r="E147" s="527"/>
      <c r="F147" s="528"/>
      <c r="G147" s="524"/>
      <c r="H147" s="525"/>
      <c r="I147" s="209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8"/>
      <c r="BG147" s="308"/>
      <c r="BH147" s="308"/>
      <c r="BI147" s="308"/>
      <c r="BJ147" s="308"/>
      <c r="BK147" s="308"/>
      <c r="BL147" s="308"/>
      <c r="BM147" s="308"/>
      <c r="BN147" s="308"/>
      <c r="BO147" s="308"/>
      <c r="BP147" s="308"/>
      <c r="BQ147" s="308"/>
      <c r="BR147" s="308"/>
      <c r="BS147" s="308"/>
      <c r="BT147" s="308"/>
      <c r="BU147" s="308"/>
      <c r="BV147" s="308"/>
      <c r="BW147" s="308"/>
      <c r="BX147" s="308"/>
      <c r="BY147" s="308"/>
      <c r="BZ147" s="308"/>
      <c r="CA147" s="308"/>
      <c r="CB147" s="308"/>
      <c r="CC147" s="308"/>
      <c r="CD147" s="308"/>
      <c r="CE147" s="308"/>
      <c r="CF147" s="308"/>
      <c r="CG147" s="308"/>
      <c r="CH147" s="308"/>
      <c r="CI147" s="308"/>
      <c r="CJ147" s="308"/>
      <c r="CK147" s="308"/>
      <c r="CL147" s="308"/>
      <c r="CM147" s="308"/>
      <c r="CN147" s="308"/>
      <c r="CO147" s="308"/>
      <c r="CP147" s="308"/>
      <c r="CQ147" s="308"/>
      <c r="CR147" s="308"/>
      <c r="CS147" s="308"/>
      <c r="CT147" s="308"/>
      <c r="CU147" s="308"/>
      <c r="CV147" s="308"/>
      <c r="CW147" s="308"/>
      <c r="CX147" s="308"/>
      <c r="CY147" s="308"/>
      <c r="CZ147" s="308"/>
      <c r="DA147" s="308"/>
      <c r="DB147" s="308"/>
      <c r="DC147" s="308"/>
      <c r="DD147" s="308"/>
      <c r="DE147" s="308"/>
      <c r="DF147" s="308"/>
      <c r="DG147" s="308"/>
      <c r="DH147" s="308"/>
      <c r="DI147" s="308"/>
      <c r="DJ147" s="308"/>
      <c r="DK147" s="308"/>
      <c r="DL147" s="308"/>
      <c r="DM147" s="308"/>
      <c r="DN147" s="308"/>
      <c r="DO147" s="308"/>
      <c r="DP147" s="308"/>
      <c r="DQ147" s="308"/>
      <c r="DR147" s="308"/>
      <c r="DS147" s="308"/>
      <c r="DT147" s="308"/>
      <c r="DU147" s="308"/>
      <c r="DV147" s="308"/>
      <c r="DW147" s="308"/>
      <c r="DX147" s="308"/>
      <c r="DY147" s="308"/>
      <c r="DZ147" s="308"/>
      <c r="EA147" s="308"/>
      <c r="EB147" s="308"/>
      <c r="EC147" s="308"/>
      <c r="ED147" s="308"/>
      <c r="EE147" s="308"/>
      <c r="EF147" s="308"/>
      <c r="EG147" s="308"/>
      <c r="EH147" s="308"/>
      <c r="EI147" s="308"/>
      <c r="EJ147" s="308"/>
      <c r="EK147" s="308"/>
      <c r="EL147" s="308"/>
      <c r="EM147" s="308"/>
      <c r="EN147" s="308"/>
      <c r="EO147" s="308"/>
      <c r="EP147" s="308"/>
      <c r="EQ147" s="308"/>
      <c r="ER147" s="308"/>
      <c r="ES147" s="308"/>
      <c r="ET147" s="308"/>
      <c r="EU147" s="308"/>
      <c r="EV147" s="308"/>
      <c r="EW147" s="308"/>
    </row>
    <row r="148" spans="1:153" ht="11.25" customHeight="1" x14ac:dyDescent="0.25">
      <c r="A148" s="209"/>
      <c r="B148" s="360"/>
      <c r="C148" s="526"/>
      <c r="D148" s="302" t="s">
        <v>71</v>
      </c>
      <c r="E148" s="527"/>
      <c r="F148" s="528" t="s">
        <v>74</v>
      </c>
      <c r="G148" s="524"/>
      <c r="H148" s="525"/>
      <c r="I148" s="209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08"/>
      <c r="AZ148" s="308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08"/>
      <c r="BM148" s="308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08"/>
      <c r="BZ148" s="308"/>
      <c r="CA148" s="308"/>
      <c r="CB148" s="308"/>
      <c r="CC148" s="308"/>
      <c r="CD148" s="308"/>
      <c r="CE148" s="308"/>
      <c r="CF148" s="308"/>
      <c r="CG148" s="308"/>
      <c r="CH148" s="308"/>
      <c r="CI148" s="308"/>
      <c r="CJ148" s="308"/>
      <c r="CK148" s="308"/>
      <c r="CL148" s="308"/>
      <c r="CM148" s="308"/>
      <c r="CN148" s="308"/>
      <c r="CO148" s="308"/>
      <c r="CP148" s="308"/>
      <c r="CQ148" s="308"/>
      <c r="CR148" s="308"/>
      <c r="CS148" s="308"/>
      <c r="CT148" s="308"/>
      <c r="CU148" s="308"/>
      <c r="CV148" s="308"/>
      <c r="CW148" s="308"/>
      <c r="CX148" s="308"/>
      <c r="CY148" s="308"/>
      <c r="CZ148" s="308"/>
      <c r="DA148" s="308"/>
      <c r="DB148" s="308"/>
      <c r="DC148" s="308"/>
      <c r="DD148" s="308"/>
      <c r="DE148" s="308"/>
      <c r="DF148" s="308"/>
      <c r="DG148" s="308"/>
      <c r="DH148" s="308"/>
      <c r="DI148" s="308"/>
      <c r="DJ148" s="308"/>
      <c r="DK148" s="308"/>
      <c r="DL148" s="308"/>
      <c r="DM148" s="308"/>
      <c r="DN148" s="308"/>
      <c r="DO148" s="308"/>
      <c r="DP148" s="308"/>
      <c r="DQ148" s="308"/>
      <c r="DR148" s="308"/>
      <c r="DS148" s="308"/>
      <c r="DT148" s="308"/>
      <c r="DU148" s="308"/>
      <c r="DV148" s="308"/>
      <c r="DW148" s="308"/>
      <c r="DX148" s="308"/>
      <c r="DY148" s="308"/>
      <c r="DZ148" s="308"/>
      <c r="EA148" s="308"/>
      <c r="EB148" s="308"/>
      <c r="EC148" s="308"/>
      <c r="ED148" s="308"/>
      <c r="EE148" s="308"/>
      <c r="EF148" s="308"/>
      <c r="EG148" s="308"/>
      <c r="EH148" s="308"/>
      <c r="EI148" s="308"/>
      <c r="EJ148" s="308"/>
      <c r="EK148" s="308"/>
      <c r="EL148" s="308"/>
      <c r="EM148" s="308"/>
      <c r="EN148" s="308"/>
      <c r="EO148" s="308"/>
      <c r="EP148" s="308"/>
      <c r="EQ148" s="308"/>
      <c r="ER148" s="308"/>
      <c r="ES148" s="308"/>
      <c r="ET148" s="308"/>
      <c r="EU148" s="308"/>
      <c r="EV148" s="308"/>
      <c r="EW148" s="308"/>
    </row>
    <row r="149" spans="1:153" ht="11.25" customHeight="1" x14ac:dyDescent="0.25">
      <c r="A149" s="209"/>
      <c r="B149" s="360"/>
      <c r="C149" s="526"/>
      <c r="D149" s="302"/>
      <c r="E149" s="527"/>
      <c r="F149" s="528"/>
      <c r="G149" s="524"/>
      <c r="H149" s="525"/>
      <c r="I149" s="209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08"/>
      <c r="BZ149" s="308"/>
      <c r="CA149" s="308"/>
      <c r="CB149" s="308"/>
      <c r="CC149" s="308"/>
      <c r="CD149" s="308"/>
      <c r="CE149" s="308"/>
      <c r="CF149" s="308"/>
      <c r="CG149" s="308"/>
      <c r="CH149" s="308"/>
      <c r="CI149" s="308"/>
      <c r="CJ149" s="308"/>
      <c r="CK149" s="308"/>
      <c r="CL149" s="308"/>
      <c r="CM149" s="308"/>
      <c r="CN149" s="308"/>
      <c r="CO149" s="308"/>
      <c r="CP149" s="308"/>
      <c r="CQ149" s="308"/>
      <c r="CR149" s="308"/>
      <c r="CS149" s="308"/>
      <c r="CT149" s="308"/>
      <c r="CU149" s="308"/>
      <c r="CV149" s="308"/>
      <c r="CW149" s="308"/>
      <c r="CX149" s="308"/>
      <c r="CY149" s="308"/>
      <c r="CZ149" s="308"/>
      <c r="DA149" s="308"/>
      <c r="DB149" s="308"/>
      <c r="DC149" s="308"/>
      <c r="DD149" s="308"/>
      <c r="DE149" s="308"/>
      <c r="DF149" s="308"/>
      <c r="DG149" s="308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8"/>
      <c r="DY149" s="308"/>
      <c r="DZ149" s="308"/>
      <c r="EA149" s="308"/>
      <c r="EB149" s="308"/>
      <c r="EC149" s="308"/>
      <c r="ED149" s="308"/>
      <c r="EE149" s="308"/>
      <c r="EF149" s="308"/>
      <c r="EG149" s="308"/>
      <c r="EH149" s="308"/>
      <c r="EI149" s="308"/>
      <c r="EJ149" s="308"/>
      <c r="EK149" s="308"/>
      <c r="EL149" s="308"/>
      <c r="EM149" s="308"/>
      <c r="EN149" s="308"/>
      <c r="EO149" s="308"/>
      <c r="EP149" s="308"/>
      <c r="EQ149" s="308"/>
      <c r="ER149" s="308"/>
      <c r="ES149" s="308"/>
      <c r="ET149" s="308"/>
      <c r="EU149" s="308"/>
      <c r="EV149" s="308"/>
      <c r="EW149" s="308"/>
    </row>
    <row r="150" spans="1:153" ht="11.25" customHeight="1" x14ac:dyDescent="0.25">
      <c r="A150" s="209"/>
      <c r="B150" s="360"/>
      <c r="C150" s="526"/>
      <c r="D150" s="302" t="s">
        <v>75</v>
      </c>
      <c r="E150" s="527"/>
      <c r="F150" s="528" t="s">
        <v>74</v>
      </c>
      <c r="G150" s="524"/>
      <c r="H150" s="525"/>
      <c r="I150" s="209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  <c r="AO150" s="308"/>
      <c r="AP150" s="308"/>
      <c r="AQ150" s="308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8"/>
      <c r="BR150" s="308"/>
      <c r="BS150" s="308"/>
      <c r="BT150" s="308"/>
      <c r="BU150" s="308"/>
      <c r="BV150" s="308"/>
      <c r="BW150" s="308"/>
      <c r="BX150" s="308"/>
      <c r="BY150" s="308"/>
      <c r="BZ150" s="308"/>
      <c r="CA150" s="308"/>
      <c r="CB150" s="308"/>
      <c r="CC150" s="308"/>
      <c r="CD150" s="308"/>
      <c r="CE150" s="308"/>
      <c r="CF150" s="308"/>
      <c r="CG150" s="308"/>
      <c r="CH150" s="308"/>
      <c r="CI150" s="308"/>
      <c r="CJ150" s="308"/>
      <c r="CK150" s="308"/>
      <c r="CL150" s="308"/>
      <c r="CM150" s="308"/>
      <c r="CN150" s="308"/>
      <c r="CO150" s="308"/>
      <c r="CP150" s="308"/>
      <c r="CQ150" s="308"/>
      <c r="CR150" s="308"/>
      <c r="CS150" s="308"/>
      <c r="CT150" s="308"/>
      <c r="CU150" s="308"/>
      <c r="CV150" s="308"/>
      <c r="CW150" s="308"/>
      <c r="CX150" s="308"/>
      <c r="CY150" s="308"/>
      <c r="CZ150" s="308"/>
      <c r="DA150" s="308"/>
      <c r="DB150" s="308"/>
      <c r="DC150" s="308"/>
      <c r="DD150" s="308"/>
      <c r="DE150" s="308"/>
      <c r="DF150" s="308"/>
      <c r="DG150" s="308"/>
      <c r="DH150" s="308"/>
      <c r="DI150" s="308"/>
      <c r="DJ150" s="308"/>
      <c r="DK150" s="308"/>
      <c r="DL150" s="308"/>
      <c r="DM150" s="308"/>
      <c r="DN150" s="308"/>
      <c r="DO150" s="308"/>
      <c r="DP150" s="308"/>
      <c r="DQ150" s="308"/>
      <c r="DR150" s="308"/>
      <c r="DS150" s="308"/>
      <c r="DT150" s="308"/>
      <c r="DU150" s="308"/>
      <c r="DV150" s="308"/>
      <c r="DW150" s="308"/>
      <c r="DX150" s="308"/>
      <c r="DY150" s="308"/>
      <c r="DZ150" s="308"/>
      <c r="EA150" s="308"/>
      <c r="EB150" s="308"/>
      <c r="EC150" s="308"/>
      <c r="ED150" s="308"/>
      <c r="EE150" s="308"/>
      <c r="EF150" s="308"/>
      <c r="EG150" s="308"/>
      <c r="EH150" s="308"/>
      <c r="EI150" s="308"/>
      <c r="EJ150" s="308"/>
      <c r="EK150" s="308"/>
      <c r="EL150" s="308"/>
      <c r="EM150" s="308"/>
      <c r="EN150" s="308"/>
      <c r="EO150" s="308"/>
      <c r="EP150" s="308"/>
      <c r="EQ150" s="308"/>
      <c r="ER150" s="308"/>
      <c r="ES150" s="308"/>
      <c r="ET150" s="308"/>
      <c r="EU150" s="308"/>
      <c r="EV150" s="308"/>
      <c r="EW150" s="308"/>
    </row>
    <row r="151" spans="1:153" ht="11.25" customHeight="1" x14ac:dyDescent="0.25">
      <c r="A151" s="209"/>
      <c r="B151" s="360"/>
      <c r="C151" s="526"/>
      <c r="D151" s="302"/>
      <c r="E151" s="527"/>
      <c r="F151" s="528"/>
      <c r="G151" s="524"/>
      <c r="H151" s="525"/>
      <c r="I151" s="209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8"/>
      <c r="EB151" s="308"/>
      <c r="EC151" s="308"/>
      <c r="ED151" s="308"/>
      <c r="EE151" s="308"/>
      <c r="EF151" s="308"/>
      <c r="EG151" s="308"/>
      <c r="EH151" s="308"/>
      <c r="EI151" s="308"/>
      <c r="EJ151" s="308"/>
      <c r="EK151" s="308"/>
      <c r="EL151" s="308"/>
      <c r="EM151" s="308"/>
      <c r="EN151" s="308"/>
      <c r="EO151" s="308"/>
      <c r="EP151" s="308"/>
      <c r="EQ151" s="308"/>
      <c r="ER151" s="308"/>
      <c r="ES151" s="308"/>
      <c r="ET151" s="308"/>
      <c r="EU151" s="308"/>
      <c r="EV151" s="308"/>
      <c r="EW151" s="308"/>
    </row>
    <row r="152" spans="1:153" ht="11.25" customHeight="1" x14ac:dyDescent="0.25">
      <c r="A152" s="209"/>
      <c r="B152" s="360"/>
      <c r="C152" s="526"/>
      <c r="D152" s="302" t="s">
        <v>76</v>
      </c>
      <c r="E152" s="527"/>
      <c r="F152" s="528" t="s">
        <v>74</v>
      </c>
      <c r="G152" s="524"/>
      <c r="H152" s="525"/>
      <c r="I152" s="209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8"/>
      <c r="BR152" s="308"/>
      <c r="BS152" s="308"/>
      <c r="BT152" s="308"/>
      <c r="BU152" s="308"/>
      <c r="BV152" s="308"/>
      <c r="BW152" s="308"/>
      <c r="BX152" s="308"/>
      <c r="BY152" s="308"/>
      <c r="BZ152" s="308"/>
      <c r="CA152" s="308"/>
      <c r="CB152" s="308"/>
      <c r="CC152" s="308"/>
      <c r="CD152" s="308"/>
      <c r="CE152" s="308"/>
      <c r="CF152" s="308"/>
      <c r="CG152" s="308"/>
      <c r="CH152" s="308"/>
      <c r="CI152" s="308"/>
      <c r="CJ152" s="308"/>
      <c r="CK152" s="308"/>
      <c r="CL152" s="308"/>
      <c r="CM152" s="308"/>
      <c r="CN152" s="308"/>
      <c r="CO152" s="308"/>
      <c r="CP152" s="308"/>
      <c r="CQ152" s="308"/>
      <c r="CR152" s="308"/>
      <c r="CS152" s="308"/>
      <c r="CT152" s="308"/>
      <c r="CU152" s="308"/>
      <c r="CV152" s="308"/>
      <c r="CW152" s="308"/>
      <c r="CX152" s="308"/>
      <c r="CY152" s="308"/>
      <c r="CZ152" s="308"/>
      <c r="DA152" s="308"/>
      <c r="DB152" s="308"/>
      <c r="DC152" s="308"/>
      <c r="DD152" s="308"/>
      <c r="DE152" s="308"/>
      <c r="DF152" s="308"/>
      <c r="DG152" s="308"/>
      <c r="DH152" s="308"/>
      <c r="DI152" s="308"/>
      <c r="DJ152" s="308"/>
      <c r="DK152" s="308"/>
      <c r="DL152" s="308"/>
      <c r="DM152" s="308"/>
      <c r="DN152" s="308"/>
      <c r="DO152" s="308"/>
      <c r="DP152" s="308"/>
      <c r="DQ152" s="308"/>
      <c r="DR152" s="308"/>
      <c r="DS152" s="308"/>
      <c r="DT152" s="308"/>
      <c r="DU152" s="308"/>
      <c r="DV152" s="308"/>
      <c r="DW152" s="308"/>
      <c r="DX152" s="308"/>
      <c r="DY152" s="308"/>
      <c r="DZ152" s="308"/>
      <c r="EA152" s="308"/>
      <c r="EB152" s="308"/>
      <c r="EC152" s="308"/>
      <c r="ED152" s="308"/>
      <c r="EE152" s="308"/>
      <c r="EF152" s="308"/>
      <c r="EG152" s="308"/>
      <c r="EH152" s="308"/>
      <c r="EI152" s="308"/>
      <c r="EJ152" s="308"/>
      <c r="EK152" s="308"/>
      <c r="EL152" s="308"/>
      <c r="EM152" s="308"/>
      <c r="EN152" s="308"/>
      <c r="EO152" s="308"/>
      <c r="EP152" s="308"/>
      <c r="EQ152" s="308"/>
      <c r="ER152" s="308"/>
      <c r="ES152" s="308"/>
      <c r="ET152" s="308"/>
      <c r="EU152" s="308"/>
      <c r="EV152" s="308"/>
      <c r="EW152" s="308"/>
    </row>
    <row r="153" spans="1:153" ht="11.25" customHeight="1" x14ac:dyDescent="0.25">
      <c r="A153" s="209"/>
      <c r="B153" s="360"/>
      <c r="C153" s="526"/>
      <c r="D153" s="302"/>
      <c r="E153" s="527"/>
      <c r="F153" s="529"/>
      <c r="G153" s="529"/>
      <c r="H153" s="525"/>
      <c r="I153" s="209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  <c r="AA153" s="308"/>
      <c r="AB153" s="308"/>
      <c r="AC153" s="308"/>
      <c r="AD153" s="308"/>
      <c r="AE153" s="308"/>
      <c r="AF153" s="308"/>
      <c r="AG153" s="308"/>
      <c r="AH153" s="308"/>
      <c r="AI153" s="308"/>
      <c r="AJ153" s="308"/>
      <c r="AK153" s="308"/>
      <c r="AL153" s="308"/>
      <c r="AM153" s="308"/>
      <c r="AN153" s="308"/>
      <c r="AO153" s="308"/>
      <c r="AP153" s="308"/>
      <c r="AQ153" s="308"/>
      <c r="AR153" s="308"/>
      <c r="AS153" s="308"/>
      <c r="AT153" s="308"/>
      <c r="AU153" s="308"/>
      <c r="AV153" s="308"/>
      <c r="AW153" s="308"/>
      <c r="AX153" s="308"/>
      <c r="AY153" s="308"/>
      <c r="AZ153" s="308"/>
      <c r="BA153" s="308"/>
      <c r="BB153" s="308"/>
      <c r="BC153" s="308"/>
      <c r="BD153" s="308"/>
      <c r="BE153" s="308"/>
      <c r="BF153" s="308"/>
      <c r="BG153" s="308"/>
      <c r="BH153" s="308"/>
      <c r="BI153" s="308"/>
      <c r="BJ153" s="308"/>
      <c r="BK153" s="308"/>
      <c r="BL153" s="308"/>
      <c r="BM153" s="308"/>
      <c r="BN153" s="308"/>
      <c r="BO153" s="308"/>
      <c r="BP153" s="308"/>
      <c r="BQ153" s="308"/>
      <c r="BR153" s="308"/>
      <c r="BS153" s="308"/>
      <c r="BT153" s="308"/>
      <c r="BU153" s="308"/>
      <c r="BV153" s="308"/>
      <c r="BW153" s="308"/>
      <c r="BX153" s="308"/>
      <c r="BY153" s="308"/>
      <c r="BZ153" s="308"/>
      <c r="CA153" s="308"/>
      <c r="CB153" s="308"/>
      <c r="CC153" s="308"/>
      <c r="CD153" s="308"/>
      <c r="CE153" s="308"/>
      <c r="CF153" s="308"/>
      <c r="CG153" s="308"/>
      <c r="CH153" s="308"/>
      <c r="CI153" s="308"/>
      <c r="CJ153" s="308"/>
      <c r="CK153" s="308"/>
      <c r="CL153" s="308"/>
      <c r="CM153" s="308"/>
      <c r="CN153" s="308"/>
      <c r="CO153" s="308"/>
      <c r="CP153" s="308"/>
      <c r="CQ153" s="308"/>
      <c r="CR153" s="308"/>
      <c r="CS153" s="308"/>
      <c r="CT153" s="308"/>
      <c r="CU153" s="308"/>
      <c r="CV153" s="308"/>
      <c r="CW153" s="308"/>
      <c r="CX153" s="308"/>
      <c r="CY153" s="308"/>
      <c r="CZ153" s="308"/>
      <c r="DA153" s="308"/>
      <c r="DB153" s="308"/>
      <c r="DC153" s="308"/>
      <c r="DD153" s="308"/>
      <c r="DE153" s="308"/>
      <c r="DF153" s="308"/>
      <c r="DG153" s="308"/>
      <c r="DH153" s="308"/>
      <c r="DI153" s="308"/>
      <c r="DJ153" s="308"/>
      <c r="DK153" s="308"/>
      <c r="DL153" s="308"/>
      <c r="DM153" s="308"/>
      <c r="DN153" s="308"/>
      <c r="DO153" s="308"/>
      <c r="DP153" s="308"/>
      <c r="DQ153" s="308"/>
      <c r="DR153" s="308"/>
      <c r="DS153" s="308"/>
      <c r="DT153" s="308"/>
      <c r="DU153" s="308"/>
      <c r="DV153" s="308"/>
      <c r="DW153" s="308"/>
      <c r="DX153" s="308"/>
      <c r="DY153" s="308"/>
      <c r="DZ153" s="308"/>
      <c r="EA153" s="308"/>
      <c r="EB153" s="308"/>
      <c r="EC153" s="308"/>
      <c r="ED153" s="308"/>
      <c r="EE153" s="308"/>
      <c r="EF153" s="308"/>
      <c r="EG153" s="308"/>
      <c r="EH153" s="308"/>
      <c r="EI153" s="308"/>
      <c r="EJ153" s="308"/>
      <c r="EK153" s="308"/>
      <c r="EL153" s="308"/>
      <c r="EM153" s="308"/>
      <c r="EN153" s="308"/>
      <c r="EO153" s="308"/>
      <c r="EP153" s="308"/>
      <c r="EQ153" s="308"/>
      <c r="ER153" s="308"/>
      <c r="ES153" s="308"/>
      <c r="ET153" s="308"/>
      <c r="EU153" s="308"/>
      <c r="EV153" s="308"/>
      <c r="EW153" s="308"/>
    </row>
    <row r="154" spans="1:153" ht="11.25" customHeight="1" x14ac:dyDescent="0.25">
      <c r="A154" s="209"/>
      <c r="B154" s="360"/>
      <c r="C154" s="526"/>
      <c r="D154" s="303" t="s">
        <v>77</v>
      </c>
      <c r="E154" s="530"/>
      <c r="F154" s="528" t="s">
        <v>78</v>
      </c>
      <c r="G154" s="528"/>
      <c r="H154" s="525"/>
      <c r="I154" s="209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08"/>
      <c r="AK154" s="308"/>
      <c r="AL154" s="308"/>
      <c r="AM154" s="308"/>
      <c r="AN154" s="308"/>
      <c r="AO154" s="308"/>
      <c r="AP154" s="308"/>
      <c r="AQ154" s="308"/>
      <c r="AR154" s="308"/>
      <c r="AS154" s="308"/>
      <c r="AT154" s="308"/>
      <c r="AU154" s="308"/>
      <c r="AV154" s="308"/>
      <c r="AW154" s="308"/>
      <c r="AX154" s="308"/>
      <c r="AY154" s="308"/>
      <c r="AZ154" s="308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08"/>
      <c r="BM154" s="308"/>
      <c r="BN154" s="308"/>
      <c r="BO154" s="308"/>
      <c r="BP154" s="308"/>
      <c r="BQ154" s="308"/>
      <c r="BR154" s="308"/>
      <c r="BS154" s="308"/>
      <c r="BT154" s="308"/>
      <c r="BU154" s="308"/>
      <c r="BV154" s="308"/>
      <c r="BW154" s="308"/>
      <c r="BX154" s="308"/>
      <c r="BY154" s="308"/>
      <c r="BZ154" s="308"/>
      <c r="CA154" s="308"/>
      <c r="CB154" s="308"/>
      <c r="CC154" s="308"/>
      <c r="CD154" s="308"/>
      <c r="CE154" s="308"/>
      <c r="CF154" s="308"/>
      <c r="CG154" s="308"/>
      <c r="CH154" s="308"/>
      <c r="CI154" s="308"/>
      <c r="CJ154" s="308"/>
      <c r="CK154" s="308"/>
      <c r="CL154" s="308"/>
      <c r="CM154" s="308"/>
      <c r="CN154" s="308"/>
      <c r="CO154" s="308"/>
      <c r="CP154" s="308"/>
      <c r="CQ154" s="308"/>
      <c r="CR154" s="308"/>
      <c r="CS154" s="308"/>
      <c r="CT154" s="308"/>
      <c r="CU154" s="308"/>
      <c r="CV154" s="308"/>
      <c r="CW154" s="308"/>
      <c r="CX154" s="308"/>
      <c r="CY154" s="308"/>
      <c r="CZ154" s="308"/>
      <c r="DA154" s="308"/>
      <c r="DB154" s="308"/>
      <c r="DC154" s="308"/>
      <c r="DD154" s="308"/>
      <c r="DE154" s="308"/>
      <c r="DF154" s="308"/>
      <c r="DG154" s="308"/>
      <c r="DH154" s="308"/>
      <c r="DI154" s="308"/>
      <c r="DJ154" s="308"/>
      <c r="DK154" s="308"/>
      <c r="DL154" s="308"/>
      <c r="DM154" s="308"/>
      <c r="DN154" s="308"/>
      <c r="DO154" s="308"/>
      <c r="DP154" s="308"/>
      <c r="DQ154" s="308"/>
      <c r="DR154" s="308"/>
      <c r="DS154" s="308"/>
      <c r="DT154" s="308"/>
      <c r="DU154" s="308"/>
      <c r="DV154" s="308"/>
      <c r="DW154" s="308"/>
      <c r="DX154" s="308"/>
      <c r="DY154" s="308"/>
      <c r="DZ154" s="308"/>
      <c r="EA154" s="308"/>
      <c r="EB154" s="308"/>
      <c r="EC154" s="308"/>
      <c r="ED154" s="308"/>
      <c r="EE154" s="308"/>
      <c r="EF154" s="308"/>
      <c r="EG154" s="308"/>
      <c r="EH154" s="308"/>
      <c r="EI154" s="308"/>
      <c r="EJ154" s="308"/>
      <c r="EK154" s="308"/>
      <c r="EL154" s="308"/>
      <c r="EM154" s="308"/>
      <c r="EN154" s="308"/>
      <c r="EO154" s="308"/>
      <c r="EP154" s="308"/>
      <c r="EQ154" s="308"/>
      <c r="ER154" s="308"/>
      <c r="ES154" s="308"/>
      <c r="ET154" s="308"/>
      <c r="EU154" s="308"/>
      <c r="EV154" s="308"/>
      <c r="EW154" s="308"/>
    </row>
    <row r="155" spans="1:153" ht="11.25" customHeight="1" x14ac:dyDescent="0.25">
      <c r="A155" s="209"/>
      <c r="B155" s="360"/>
      <c r="C155" s="526"/>
      <c r="D155" s="303" t="s">
        <v>79</v>
      </c>
      <c r="E155" s="530"/>
      <c r="F155" s="530" t="s">
        <v>79</v>
      </c>
      <c r="G155" s="531"/>
      <c r="H155" s="525"/>
      <c r="I155" s="209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08"/>
      <c r="AK155" s="308"/>
      <c r="AL155" s="308"/>
      <c r="AM155" s="308"/>
      <c r="AN155" s="308"/>
      <c r="AO155" s="308"/>
      <c r="AP155" s="308"/>
      <c r="AQ155" s="308"/>
      <c r="AR155" s="308"/>
      <c r="AS155" s="308"/>
      <c r="AT155" s="308"/>
      <c r="AU155" s="308"/>
      <c r="AV155" s="308"/>
      <c r="AW155" s="308"/>
      <c r="AX155" s="308"/>
      <c r="AY155" s="308"/>
      <c r="AZ155" s="308"/>
      <c r="BA155" s="308"/>
      <c r="BB155" s="308"/>
      <c r="BC155" s="308"/>
      <c r="BD155" s="308"/>
      <c r="BE155" s="308"/>
      <c r="BF155" s="308"/>
      <c r="BG155" s="308"/>
      <c r="BH155" s="308"/>
      <c r="BI155" s="308"/>
      <c r="BJ155" s="308"/>
      <c r="BK155" s="308"/>
      <c r="BL155" s="308"/>
      <c r="BM155" s="308"/>
      <c r="BN155" s="308"/>
      <c r="BO155" s="308"/>
      <c r="BP155" s="308"/>
      <c r="BQ155" s="308"/>
      <c r="BR155" s="308"/>
      <c r="BS155" s="308"/>
      <c r="BT155" s="308"/>
      <c r="BU155" s="308"/>
      <c r="BV155" s="308"/>
      <c r="BW155" s="308"/>
      <c r="BX155" s="308"/>
      <c r="BY155" s="308"/>
      <c r="BZ155" s="308"/>
      <c r="CA155" s="308"/>
      <c r="CB155" s="308"/>
      <c r="CC155" s="308"/>
      <c r="CD155" s="308"/>
      <c r="CE155" s="308"/>
      <c r="CF155" s="308"/>
      <c r="CG155" s="308"/>
      <c r="CH155" s="308"/>
      <c r="CI155" s="308"/>
      <c r="CJ155" s="308"/>
      <c r="CK155" s="308"/>
      <c r="CL155" s="308"/>
      <c r="CM155" s="308"/>
      <c r="CN155" s="308"/>
      <c r="CO155" s="308"/>
      <c r="CP155" s="308"/>
      <c r="CQ155" s="308"/>
      <c r="CR155" s="308"/>
      <c r="CS155" s="308"/>
      <c r="CT155" s="308"/>
      <c r="CU155" s="308"/>
      <c r="CV155" s="308"/>
      <c r="CW155" s="308"/>
      <c r="CX155" s="308"/>
      <c r="CY155" s="308"/>
      <c r="CZ155" s="308"/>
      <c r="DA155" s="308"/>
      <c r="DB155" s="308"/>
      <c r="DC155" s="308"/>
      <c r="DD155" s="308"/>
      <c r="DE155" s="308"/>
      <c r="DF155" s="308"/>
      <c r="DG155" s="308"/>
      <c r="DH155" s="308"/>
      <c r="DI155" s="308"/>
      <c r="DJ155" s="308"/>
      <c r="DK155" s="308"/>
      <c r="DL155" s="308"/>
      <c r="DM155" s="308"/>
      <c r="DN155" s="308"/>
      <c r="DO155" s="308"/>
      <c r="DP155" s="308"/>
      <c r="DQ155" s="308"/>
      <c r="DR155" s="308"/>
      <c r="DS155" s="308"/>
      <c r="DT155" s="308"/>
      <c r="DU155" s="308"/>
      <c r="DV155" s="308"/>
      <c r="DW155" s="308"/>
      <c r="DX155" s="308"/>
      <c r="DY155" s="308"/>
      <c r="DZ155" s="308"/>
      <c r="EA155" s="308"/>
      <c r="EB155" s="308"/>
      <c r="EC155" s="308"/>
      <c r="ED155" s="308"/>
      <c r="EE155" s="308"/>
      <c r="EF155" s="308"/>
      <c r="EG155" s="308"/>
      <c r="EH155" s="308"/>
      <c r="EI155" s="308"/>
      <c r="EJ155" s="308"/>
      <c r="EK155" s="308"/>
      <c r="EL155" s="308"/>
      <c r="EM155" s="308"/>
      <c r="EN155" s="308"/>
      <c r="EO155" s="308"/>
      <c r="EP155" s="308"/>
      <c r="EQ155" s="308"/>
      <c r="ER155" s="308"/>
      <c r="ES155" s="308"/>
      <c r="ET155" s="308"/>
      <c r="EU155" s="308"/>
      <c r="EV155" s="308"/>
      <c r="EW155" s="308"/>
    </row>
    <row r="156" spans="1:153" x14ac:dyDescent="0.25">
      <c r="A156" s="209"/>
      <c r="B156" s="299"/>
      <c r="C156" s="299"/>
      <c r="D156" s="299"/>
      <c r="E156" s="209"/>
      <c r="F156" s="209"/>
      <c r="G156" s="209"/>
      <c r="H156" s="300"/>
      <c r="I156" s="209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8"/>
      <c r="AC156" s="308"/>
      <c r="AD156" s="308"/>
      <c r="AE156" s="308"/>
      <c r="AF156" s="308"/>
      <c r="AG156" s="308"/>
      <c r="AH156" s="308"/>
      <c r="AI156" s="308"/>
      <c r="AJ156" s="308"/>
      <c r="AK156" s="308"/>
      <c r="AL156" s="308"/>
      <c r="AM156" s="308"/>
      <c r="AN156" s="308"/>
      <c r="AO156" s="308"/>
      <c r="AP156" s="308"/>
      <c r="AQ156" s="308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8"/>
      <c r="CC156" s="308"/>
      <c r="CD156" s="308"/>
      <c r="CE156" s="308"/>
      <c r="CF156" s="308"/>
      <c r="CG156" s="308"/>
      <c r="CH156" s="308"/>
      <c r="CI156" s="308"/>
      <c r="CJ156" s="308"/>
      <c r="CK156" s="308"/>
      <c r="CL156" s="308"/>
      <c r="CM156" s="308"/>
      <c r="CN156" s="308"/>
      <c r="CO156" s="308"/>
      <c r="CP156" s="308"/>
      <c r="CQ156" s="308"/>
      <c r="CR156" s="308"/>
      <c r="CS156" s="308"/>
      <c r="CT156" s="308"/>
      <c r="CU156" s="308"/>
      <c r="CV156" s="308"/>
      <c r="CW156" s="308"/>
      <c r="CX156" s="308"/>
      <c r="CY156" s="308"/>
      <c r="CZ156" s="308"/>
      <c r="DA156" s="308"/>
      <c r="DB156" s="308"/>
      <c r="DC156" s="308"/>
      <c r="DD156" s="308"/>
      <c r="DE156" s="308"/>
      <c r="DF156" s="308"/>
      <c r="DG156" s="308"/>
      <c r="DH156" s="308"/>
      <c r="DI156" s="308"/>
      <c r="DJ156" s="308"/>
      <c r="DK156" s="308"/>
      <c r="DL156" s="308"/>
      <c r="DM156" s="308"/>
      <c r="DN156" s="308"/>
      <c r="DO156" s="308"/>
      <c r="DP156" s="308"/>
      <c r="DQ156" s="308"/>
      <c r="DR156" s="308"/>
      <c r="DS156" s="308"/>
      <c r="DT156" s="308"/>
      <c r="DU156" s="308"/>
      <c r="DV156" s="308"/>
      <c r="DW156" s="308"/>
      <c r="DX156" s="308"/>
      <c r="DY156" s="308"/>
      <c r="DZ156" s="308"/>
      <c r="EA156" s="308"/>
      <c r="EB156" s="308"/>
      <c r="EC156" s="308"/>
      <c r="ED156" s="308"/>
      <c r="EE156" s="308"/>
      <c r="EF156" s="308"/>
      <c r="EG156" s="308"/>
      <c r="EH156" s="308"/>
      <c r="EI156" s="308"/>
      <c r="EJ156" s="308"/>
      <c r="EK156" s="308"/>
      <c r="EL156" s="308"/>
      <c r="EM156" s="308"/>
      <c r="EN156" s="308"/>
      <c r="EO156" s="308"/>
      <c r="EP156" s="308"/>
      <c r="EQ156" s="308"/>
      <c r="ER156" s="308"/>
      <c r="ES156" s="308"/>
      <c r="ET156" s="308"/>
      <c r="EU156" s="308"/>
      <c r="EV156" s="308"/>
      <c r="EW156" s="308"/>
    </row>
    <row r="157" spans="1:153" x14ac:dyDescent="0.25">
      <c r="A157" s="209"/>
      <c r="B157" s="299"/>
      <c r="C157" s="299"/>
      <c r="D157" s="299"/>
      <c r="E157" s="209"/>
      <c r="F157" s="209"/>
      <c r="G157" s="209"/>
      <c r="H157" s="300"/>
      <c r="I157" s="209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8"/>
      <c r="AC157" s="308"/>
      <c r="AD157" s="308"/>
      <c r="AE157" s="308"/>
      <c r="AF157" s="308"/>
      <c r="AG157" s="308"/>
      <c r="AH157" s="308"/>
      <c r="AI157" s="308"/>
      <c r="AJ157" s="308"/>
      <c r="AK157" s="308"/>
      <c r="AL157" s="308"/>
      <c r="AM157" s="308"/>
      <c r="AN157" s="308"/>
      <c r="AO157" s="308"/>
      <c r="AP157" s="308"/>
      <c r="AQ157" s="308"/>
      <c r="AR157" s="308"/>
      <c r="AS157" s="308"/>
      <c r="AT157" s="308"/>
      <c r="AU157" s="308"/>
      <c r="AV157" s="308"/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J157" s="308"/>
      <c r="BK157" s="308"/>
      <c r="BL157" s="308"/>
      <c r="BM157" s="308"/>
      <c r="BN157" s="308"/>
      <c r="BO157" s="308"/>
      <c r="BP157" s="308"/>
      <c r="BQ157" s="308"/>
      <c r="BR157" s="308"/>
      <c r="BS157" s="308"/>
      <c r="BT157" s="308"/>
      <c r="BU157" s="308"/>
      <c r="BV157" s="308"/>
      <c r="BW157" s="308"/>
      <c r="BX157" s="308"/>
      <c r="BY157" s="308"/>
      <c r="BZ157" s="308"/>
      <c r="CA157" s="308"/>
      <c r="CB157" s="308"/>
      <c r="CC157" s="308"/>
      <c r="CD157" s="308"/>
      <c r="CE157" s="308"/>
      <c r="CF157" s="308"/>
      <c r="CG157" s="308"/>
      <c r="CH157" s="308"/>
      <c r="CI157" s="308"/>
      <c r="CJ157" s="308"/>
      <c r="CK157" s="308"/>
      <c r="CL157" s="308"/>
      <c r="CM157" s="308"/>
      <c r="CN157" s="308"/>
      <c r="CO157" s="308"/>
      <c r="CP157" s="308"/>
      <c r="CQ157" s="308"/>
      <c r="CR157" s="308"/>
      <c r="CS157" s="308"/>
      <c r="CT157" s="308"/>
      <c r="CU157" s="308"/>
      <c r="CV157" s="308"/>
      <c r="CW157" s="308"/>
      <c r="CX157" s="308"/>
      <c r="CY157" s="308"/>
      <c r="CZ157" s="308"/>
      <c r="DA157" s="308"/>
      <c r="DB157" s="308"/>
      <c r="DC157" s="308"/>
      <c r="DD157" s="308"/>
      <c r="DE157" s="308"/>
      <c r="DF157" s="308"/>
      <c r="DG157" s="308"/>
      <c r="DH157" s="308"/>
      <c r="DI157" s="308"/>
      <c r="DJ157" s="308"/>
      <c r="DK157" s="308"/>
      <c r="DL157" s="308"/>
      <c r="DM157" s="308"/>
      <c r="DN157" s="308"/>
      <c r="DO157" s="308"/>
      <c r="DP157" s="308"/>
      <c r="DQ157" s="308"/>
      <c r="DR157" s="308"/>
      <c r="DS157" s="308"/>
      <c r="DT157" s="308"/>
      <c r="DU157" s="308"/>
      <c r="DV157" s="308"/>
      <c r="DW157" s="308"/>
      <c r="DX157" s="308"/>
      <c r="DY157" s="308"/>
      <c r="DZ157" s="308"/>
      <c r="EA157" s="308"/>
      <c r="EB157" s="308"/>
      <c r="EC157" s="308"/>
      <c r="ED157" s="308"/>
      <c r="EE157" s="308"/>
      <c r="EF157" s="308"/>
      <c r="EG157" s="308"/>
      <c r="EH157" s="308"/>
      <c r="EI157" s="308"/>
      <c r="EJ157" s="308"/>
      <c r="EK157" s="308"/>
      <c r="EL157" s="308"/>
      <c r="EM157" s="308"/>
      <c r="EN157" s="308"/>
      <c r="EO157" s="308"/>
      <c r="EP157" s="308"/>
      <c r="EQ157" s="308"/>
      <c r="ER157" s="308"/>
      <c r="ES157" s="308"/>
      <c r="ET157" s="308"/>
      <c r="EU157" s="308"/>
      <c r="EV157" s="308"/>
      <c r="EW157" s="308"/>
    </row>
    <row r="158" spans="1:153" x14ac:dyDescent="0.25">
      <c r="A158" s="209"/>
      <c r="B158" s="299"/>
      <c r="C158" s="299"/>
      <c r="D158" s="299"/>
      <c r="E158" s="209"/>
      <c r="F158" s="209"/>
      <c r="G158" s="209"/>
      <c r="H158" s="300"/>
      <c r="I158" s="209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  <c r="AO158" s="308"/>
      <c r="AP158" s="308"/>
      <c r="AQ158" s="308"/>
      <c r="AR158" s="308"/>
      <c r="AS158" s="308"/>
      <c r="AT158" s="308"/>
      <c r="AU158" s="308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8"/>
      <c r="BG158" s="308"/>
      <c r="BH158" s="308"/>
      <c r="BI158" s="308"/>
      <c r="BJ158" s="308"/>
      <c r="BK158" s="308"/>
      <c r="BL158" s="308"/>
      <c r="BM158" s="308"/>
      <c r="BN158" s="308"/>
      <c r="BO158" s="308"/>
      <c r="BP158" s="308"/>
      <c r="BQ158" s="308"/>
      <c r="BR158" s="308"/>
      <c r="BS158" s="308"/>
      <c r="BT158" s="308"/>
      <c r="BU158" s="308"/>
      <c r="BV158" s="308"/>
      <c r="BW158" s="308"/>
      <c r="BX158" s="308"/>
      <c r="BY158" s="308"/>
      <c r="BZ158" s="308"/>
      <c r="CA158" s="308"/>
      <c r="CB158" s="308"/>
      <c r="CC158" s="308"/>
      <c r="CD158" s="308"/>
      <c r="CE158" s="308"/>
      <c r="CF158" s="308"/>
      <c r="CG158" s="308"/>
      <c r="CH158" s="308"/>
      <c r="CI158" s="308"/>
      <c r="CJ158" s="308"/>
      <c r="CK158" s="308"/>
      <c r="CL158" s="308"/>
      <c r="CM158" s="308"/>
      <c r="CN158" s="308"/>
      <c r="CO158" s="308"/>
      <c r="CP158" s="308"/>
      <c r="CQ158" s="308"/>
      <c r="CR158" s="308"/>
      <c r="CS158" s="308"/>
      <c r="CT158" s="308"/>
      <c r="CU158" s="308"/>
      <c r="CV158" s="308"/>
      <c r="CW158" s="308"/>
      <c r="CX158" s="308"/>
      <c r="CY158" s="308"/>
      <c r="CZ158" s="308"/>
      <c r="DA158" s="308"/>
      <c r="DB158" s="308"/>
      <c r="DC158" s="308"/>
      <c r="DD158" s="308"/>
      <c r="DE158" s="308"/>
      <c r="DF158" s="308"/>
      <c r="DG158" s="308"/>
      <c r="DH158" s="308"/>
      <c r="DI158" s="308"/>
      <c r="DJ158" s="308"/>
      <c r="DK158" s="308"/>
      <c r="DL158" s="308"/>
      <c r="DM158" s="308"/>
      <c r="DN158" s="308"/>
      <c r="DO158" s="308"/>
      <c r="DP158" s="308"/>
      <c r="DQ158" s="308"/>
      <c r="DR158" s="308"/>
      <c r="DS158" s="308"/>
      <c r="DT158" s="308"/>
      <c r="DU158" s="308"/>
      <c r="DV158" s="308"/>
      <c r="DW158" s="308"/>
      <c r="DX158" s="308"/>
      <c r="DY158" s="308"/>
      <c r="DZ158" s="308"/>
      <c r="EA158" s="308"/>
      <c r="EB158" s="308"/>
      <c r="EC158" s="308"/>
      <c r="ED158" s="308"/>
      <c r="EE158" s="308"/>
      <c r="EF158" s="308"/>
      <c r="EG158" s="308"/>
      <c r="EH158" s="308"/>
      <c r="EI158" s="308"/>
      <c r="EJ158" s="308"/>
      <c r="EK158" s="308"/>
      <c r="EL158" s="308"/>
      <c r="EM158" s="308"/>
      <c r="EN158" s="308"/>
      <c r="EO158" s="308"/>
      <c r="EP158" s="308"/>
      <c r="EQ158" s="308"/>
      <c r="ER158" s="308"/>
      <c r="ES158" s="308"/>
      <c r="ET158" s="308"/>
      <c r="EU158" s="308"/>
      <c r="EV158" s="308"/>
      <c r="EW158" s="308"/>
    </row>
    <row r="159" spans="1:153" x14ac:dyDescent="0.25">
      <c r="A159" s="209"/>
      <c r="B159" s="299"/>
      <c r="C159" s="299"/>
      <c r="D159" s="299"/>
      <c r="E159" s="209"/>
      <c r="F159" s="209"/>
      <c r="G159" s="209"/>
      <c r="H159" s="300"/>
      <c r="I159" s="209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08"/>
      <c r="BG159" s="308"/>
      <c r="BH159" s="308"/>
      <c r="BI159" s="308"/>
      <c r="BJ159" s="308"/>
      <c r="BK159" s="308"/>
      <c r="BL159" s="308"/>
      <c r="BM159" s="308"/>
      <c r="BN159" s="308"/>
      <c r="BO159" s="308"/>
      <c r="BP159" s="308"/>
      <c r="BQ159" s="308"/>
      <c r="BR159" s="308"/>
      <c r="BS159" s="308"/>
      <c r="BT159" s="308"/>
      <c r="BU159" s="308"/>
      <c r="BV159" s="308"/>
      <c r="BW159" s="308"/>
      <c r="BX159" s="308"/>
      <c r="BY159" s="308"/>
      <c r="BZ159" s="308"/>
      <c r="CA159" s="308"/>
      <c r="CB159" s="308"/>
      <c r="CC159" s="308"/>
      <c r="CD159" s="308"/>
      <c r="CE159" s="308"/>
      <c r="CF159" s="308"/>
      <c r="CG159" s="308"/>
      <c r="CH159" s="308"/>
      <c r="CI159" s="308"/>
      <c r="CJ159" s="308"/>
      <c r="CK159" s="308"/>
      <c r="CL159" s="308"/>
      <c r="CM159" s="308"/>
      <c r="CN159" s="308"/>
      <c r="CO159" s="308"/>
      <c r="CP159" s="308"/>
      <c r="CQ159" s="308"/>
      <c r="CR159" s="308"/>
      <c r="CS159" s="308"/>
      <c r="CT159" s="308"/>
      <c r="CU159" s="308"/>
      <c r="CV159" s="308"/>
      <c r="CW159" s="308"/>
      <c r="CX159" s="308"/>
      <c r="CY159" s="308"/>
      <c r="CZ159" s="308"/>
      <c r="DA159" s="308"/>
      <c r="DB159" s="308"/>
      <c r="DC159" s="308"/>
      <c r="DD159" s="308"/>
      <c r="DE159" s="308"/>
      <c r="DF159" s="308"/>
      <c r="DG159" s="308"/>
      <c r="DH159" s="308"/>
      <c r="DI159" s="308"/>
      <c r="DJ159" s="308"/>
      <c r="DK159" s="308"/>
      <c r="DL159" s="308"/>
      <c r="DM159" s="308"/>
      <c r="DN159" s="308"/>
      <c r="DO159" s="308"/>
      <c r="DP159" s="308"/>
      <c r="DQ159" s="308"/>
      <c r="DR159" s="308"/>
      <c r="DS159" s="308"/>
      <c r="DT159" s="308"/>
      <c r="DU159" s="308"/>
      <c r="DV159" s="308"/>
      <c r="DW159" s="308"/>
      <c r="DX159" s="308"/>
      <c r="DY159" s="308"/>
      <c r="DZ159" s="308"/>
      <c r="EA159" s="308"/>
      <c r="EB159" s="308"/>
      <c r="EC159" s="308"/>
      <c r="ED159" s="308"/>
      <c r="EE159" s="308"/>
      <c r="EF159" s="308"/>
      <c r="EG159" s="308"/>
      <c r="EH159" s="308"/>
      <c r="EI159" s="308"/>
      <c r="EJ159" s="308"/>
      <c r="EK159" s="308"/>
      <c r="EL159" s="308"/>
      <c r="EM159" s="308"/>
      <c r="EN159" s="308"/>
      <c r="EO159" s="308"/>
      <c r="EP159" s="308"/>
      <c r="EQ159" s="308"/>
      <c r="ER159" s="308"/>
      <c r="ES159" s="308"/>
      <c r="ET159" s="308"/>
      <c r="EU159" s="308"/>
      <c r="EV159" s="308"/>
      <c r="EW159" s="308"/>
    </row>
    <row r="160" spans="1:153" x14ac:dyDescent="0.25">
      <c r="A160" s="209"/>
      <c r="B160" s="299"/>
      <c r="C160" s="299"/>
      <c r="D160" s="299"/>
      <c r="E160" s="209"/>
      <c r="F160" s="209"/>
      <c r="G160" s="209"/>
      <c r="H160" s="300"/>
      <c r="I160" s="209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308"/>
      <c r="AN160" s="308"/>
      <c r="AO160" s="308"/>
      <c r="AP160" s="308"/>
      <c r="AQ160" s="308"/>
      <c r="AR160" s="308"/>
      <c r="AS160" s="308"/>
      <c r="AT160" s="308"/>
      <c r="AU160" s="308"/>
      <c r="AV160" s="308"/>
      <c r="AW160" s="308"/>
      <c r="AX160" s="308"/>
      <c r="AY160" s="308"/>
      <c r="AZ160" s="308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08"/>
      <c r="BM160" s="308"/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08"/>
      <c r="BZ160" s="308"/>
      <c r="CA160" s="308"/>
      <c r="CB160" s="308"/>
      <c r="CC160" s="308"/>
      <c r="CD160" s="308"/>
      <c r="CE160" s="308"/>
      <c r="CF160" s="308"/>
      <c r="CG160" s="308"/>
      <c r="CH160" s="308"/>
      <c r="CI160" s="308"/>
      <c r="CJ160" s="308"/>
      <c r="CK160" s="308"/>
      <c r="CL160" s="308"/>
      <c r="CM160" s="308"/>
      <c r="CN160" s="308"/>
      <c r="CO160" s="308"/>
      <c r="CP160" s="308"/>
      <c r="CQ160" s="308"/>
      <c r="CR160" s="308"/>
      <c r="CS160" s="308"/>
      <c r="CT160" s="308"/>
      <c r="CU160" s="308"/>
      <c r="CV160" s="308"/>
      <c r="CW160" s="308"/>
      <c r="CX160" s="308"/>
      <c r="CY160" s="308"/>
      <c r="CZ160" s="308"/>
      <c r="DA160" s="308"/>
      <c r="DB160" s="308"/>
      <c r="DC160" s="308"/>
      <c r="DD160" s="308"/>
      <c r="DE160" s="308"/>
      <c r="DF160" s="308"/>
      <c r="DG160" s="308"/>
      <c r="DH160" s="308"/>
      <c r="DI160" s="308"/>
      <c r="DJ160" s="308"/>
      <c r="DK160" s="308"/>
      <c r="DL160" s="308"/>
      <c r="DM160" s="308"/>
      <c r="DN160" s="308"/>
      <c r="DO160" s="308"/>
      <c r="DP160" s="308"/>
      <c r="DQ160" s="308"/>
      <c r="DR160" s="308"/>
      <c r="DS160" s="308"/>
      <c r="DT160" s="308"/>
      <c r="DU160" s="308"/>
      <c r="DV160" s="308"/>
      <c r="DW160" s="308"/>
      <c r="DX160" s="308"/>
      <c r="DY160" s="308"/>
      <c r="DZ160" s="308"/>
      <c r="EA160" s="308"/>
      <c r="EB160" s="308"/>
      <c r="EC160" s="308"/>
      <c r="ED160" s="308"/>
      <c r="EE160" s="308"/>
      <c r="EF160" s="308"/>
      <c r="EG160" s="308"/>
      <c r="EH160" s="308"/>
      <c r="EI160" s="308"/>
      <c r="EJ160" s="308"/>
      <c r="EK160" s="308"/>
      <c r="EL160" s="308"/>
      <c r="EM160" s="308"/>
      <c r="EN160" s="308"/>
      <c r="EO160" s="308"/>
      <c r="EP160" s="308"/>
      <c r="EQ160" s="308"/>
      <c r="ER160" s="308"/>
      <c r="ES160" s="308"/>
      <c r="ET160" s="308"/>
      <c r="EU160" s="308"/>
      <c r="EV160" s="308"/>
      <c r="EW160" s="308"/>
    </row>
    <row r="161" spans="1:153" x14ac:dyDescent="0.25">
      <c r="A161" s="209"/>
      <c r="B161" s="299"/>
      <c r="C161" s="299"/>
      <c r="D161" s="299"/>
      <c r="E161" s="209"/>
      <c r="F161" s="209"/>
      <c r="G161" s="209"/>
      <c r="H161" s="300"/>
      <c r="I161" s="209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308"/>
      <c r="AN161" s="308"/>
      <c r="AO161" s="308"/>
      <c r="AP161" s="308"/>
      <c r="AQ161" s="308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8"/>
      <c r="BR161" s="308"/>
      <c r="BS161" s="308"/>
      <c r="BT161" s="308"/>
      <c r="BU161" s="308"/>
      <c r="BV161" s="308"/>
      <c r="BW161" s="308"/>
      <c r="BX161" s="308"/>
      <c r="BY161" s="308"/>
      <c r="BZ161" s="308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8"/>
      <c r="DJ161" s="308"/>
      <c r="DK161" s="308"/>
      <c r="DL161" s="308"/>
      <c r="DM161" s="308"/>
      <c r="DN161" s="308"/>
      <c r="DO161" s="308"/>
      <c r="DP161" s="308"/>
      <c r="DQ161" s="308"/>
      <c r="DR161" s="308"/>
      <c r="DS161" s="308"/>
      <c r="DT161" s="308"/>
      <c r="DU161" s="308"/>
      <c r="DV161" s="308"/>
      <c r="DW161" s="308"/>
      <c r="DX161" s="308"/>
      <c r="DY161" s="308"/>
      <c r="DZ161" s="308"/>
      <c r="EA161" s="308"/>
      <c r="EB161" s="308"/>
      <c r="EC161" s="308"/>
      <c r="ED161" s="308"/>
      <c r="EE161" s="308"/>
      <c r="EF161" s="308"/>
      <c r="EG161" s="308"/>
      <c r="EH161" s="308"/>
      <c r="EI161" s="308"/>
      <c r="EJ161" s="308"/>
      <c r="EK161" s="308"/>
      <c r="EL161" s="308"/>
      <c r="EM161" s="308"/>
      <c r="EN161" s="308"/>
      <c r="EO161" s="308"/>
      <c r="EP161" s="308"/>
      <c r="EQ161" s="308"/>
      <c r="ER161" s="308"/>
      <c r="ES161" s="308"/>
      <c r="ET161" s="308"/>
      <c r="EU161" s="308"/>
      <c r="EV161" s="308"/>
      <c r="EW161" s="308"/>
    </row>
    <row r="162" spans="1:153" x14ac:dyDescent="0.25">
      <c r="B162" s="360"/>
      <c r="C162" s="360"/>
      <c r="D162" s="360"/>
      <c r="E162" s="308"/>
      <c r="F162" s="308"/>
      <c r="G162" s="308"/>
      <c r="H162" s="361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308"/>
      <c r="AL162" s="308"/>
      <c r="AM162" s="308"/>
      <c r="AN162" s="308"/>
      <c r="AO162" s="308"/>
      <c r="AP162" s="308"/>
      <c r="AQ162" s="308"/>
      <c r="AR162" s="308"/>
      <c r="AS162" s="308"/>
      <c r="AT162" s="308"/>
      <c r="AU162" s="308"/>
      <c r="AV162" s="308"/>
      <c r="AW162" s="308"/>
      <c r="AX162" s="308"/>
      <c r="AY162" s="308"/>
      <c r="AZ162" s="308"/>
      <c r="BA162" s="308"/>
      <c r="BB162" s="308"/>
      <c r="BC162" s="308"/>
      <c r="BD162" s="308"/>
      <c r="BE162" s="308"/>
      <c r="BF162" s="308"/>
      <c r="BG162" s="308"/>
      <c r="BH162" s="308"/>
      <c r="BI162" s="308"/>
      <c r="BJ162" s="308"/>
      <c r="BK162" s="308"/>
      <c r="BL162" s="308"/>
      <c r="BM162" s="308"/>
      <c r="BN162" s="308"/>
      <c r="BO162" s="308"/>
      <c r="BP162" s="308"/>
      <c r="BQ162" s="308"/>
      <c r="BR162" s="308"/>
      <c r="BS162" s="308"/>
      <c r="BT162" s="308"/>
      <c r="BU162" s="308"/>
      <c r="BV162" s="308"/>
      <c r="BW162" s="308"/>
      <c r="BX162" s="308"/>
      <c r="BY162" s="308"/>
      <c r="BZ162" s="308"/>
      <c r="CA162" s="308"/>
      <c r="CB162" s="308"/>
      <c r="CC162" s="308"/>
      <c r="CD162" s="308"/>
      <c r="CE162" s="308"/>
      <c r="CF162" s="308"/>
      <c r="CG162" s="308"/>
      <c r="CH162" s="308"/>
      <c r="CI162" s="308"/>
      <c r="CJ162" s="308"/>
      <c r="CK162" s="308"/>
      <c r="CL162" s="308"/>
      <c r="CM162" s="308"/>
      <c r="CN162" s="308"/>
      <c r="CO162" s="308"/>
      <c r="CP162" s="308"/>
      <c r="CQ162" s="308"/>
      <c r="CR162" s="308"/>
      <c r="CS162" s="308"/>
      <c r="CT162" s="308"/>
      <c r="CU162" s="308"/>
      <c r="CV162" s="308"/>
      <c r="CW162" s="308"/>
      <c r="CX162" s="308"/>
      <c r="CY162" s="308"/>
      <c r="CZ162" s="308"/>
      <c r="DA162" s="308"/>
      <c r="DB162" s="308"/>
      <c r="DC162" s="308"/>
      <c r="DD162" s="308"/>
      <c r="DE162" s="308"/>
      <c r="DF162" s="308"/>
      <c r="DG162" s="308"/>
      <c r="DH162" s="308"/>
      <c r="DI162" s="308"/>
      <c r="DJ162" s="308"/>
      <c r="DK162" s="308"/>
      <c r="DL162" s="308"/>
      <c r="DM162" s="308"/>
      <c r="DN162" s="308"/>
      <c r="DO162" s="308"/>
      <c r="DP162" s="308"/>
      <c r="DQ162" s="308"/>
      <c r="DR162" s="308"/>
      <c r="DS162" s="308"/>
      <c r="DT162" s="308"/>
      <c r="DU162" s="308"/>
      <c r="DV162" s="308"/>
      <c r="DW162" s="308"/>
      <c r="DX162" s="308"/>
      <c r="DY162" s="308"/>
      <c r="DZ162" s="308"/>
      <c r="EA162" s="308"/>
      <c r="EB162" s="308"/>
      <c r="EC162" s="308"/>
      <c r="ED162" s="308"/>
      <c r="EE162" s="308"/>
      <c r="EF162" s="308"/>
      <c r="EG162" s="308"/>
      <c r="EH162" s="308"/>
      <c r="EI162" s="308"/>
      <c r="EJ162" s="308"/>
      <c r="EK162" s="308"/>
      <c r="EL162" s="308"/>
      <c r="EM162" s="308"/>
      <c r="EN162" s="308"/>
      <c r="EO162" s="308"/>
      <c r="EP162" s="308"/>
      <c r="EQ162" s="308"/>
      <c r="ER162" s="308"/>
      <c r="ES162" s="308"/>
      <c r="ET162" s="308"/>
      <c r="EU162" s="308"/>
      <c r="EV162" s="308"/>
      <c r="EW162" s="308"/>
    </row>
    <row r="163" spans="1:153" x14ac:dyDescent="0.25">
      <c r="B163" s="360"/>
      <c r="C163" s="360"/>
      <c r="D163" s="360"/>
      <c r="E163" s="308"/>
      <c r="F163" s="308"/>
      <c r="G163" s="308"/>
      <c r="H163" s="361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08"/>
      <c r="AK163" s="308"/>
      <c r="AL163" s="308"/>
      <c r="AM163" s="308"/>
      <c r="AN163" s="308"/>
      <c r="AO163" s="308"/>
      <c r="AP163" s="308"/>
      <c r="AQ163" s="308"/>
      <c r="AR163" s="308"/>
      <c r="AS163" s="308"/>
      <c r="AT163" s="308"/>
      <c r="AU163" s="308"/>
      <c r="AV163" s="308"/>
      <c r="AW163" s="308"/>
      <c r="AX163" s="308"/>
      <c r="AY163" s="308"/>
      <c r="AZ163" s="308"/>
      <c r="BA163" s="308"/>
      <c r="BB163" s="308"/>
      <c r="BC163" s="308"/>
      <c r="BD163" s="308"/>
      <c r="BE163" s="308"/>
      <c r="BF163" s="308"/>
      <c r="BG163" s="308"/>
      <c r="BH163" s="308"/>
      <c r="BI163" s="308"/>
      <c r="BJ163" s="308"/>
      <c r="BK163" s="308"/>
      <c r="BL163" s="308"/>
      <c r="BM163" s="308"/>
      <c r="BN163" s="308"/>
      <c r="BO163" s="308"/>
      <c r="BP163" s="308"/>
      <c r="BQ163" s="308"/>
      <c r="BR163" s="308"/>
      <c r="BS163" s="308"/>
      <c r="BT163" s="308"/>
      <c r="BU163" s="308"/>
      <c r="BV163" s="308"/>
      <c r="BW163" s="308"/>
      <c r="BX163" s="308"/>
      <c r="BY163" s="308"/>
      <c r="BZ163" s="308"/>
      <c r="CA163" s="308"/>
      <c r="CB163" s="308"/>
      <c r="CC163" s="308"/>
      <c r="CD163" s="308"/>
      <c r="CE163" s="308"/>
      <c r="CF163" s="308"/>
      <c r="CG163" s="308"/>
      <c r="CH163" s="308"/>
      <c r="CI163" s="308"/>
      <c r="CJ163" s="308"/>
      <c r="CK163" s="308"/>
      <c r="CL163" s="308"/>
      <c r="CM163" s="308"/>
      <c r="CN163" s="308"/>
      <c r="CO163" s="308"/>
      <c r="CP163" s="308"/>
      <c r="CQ163" s="308"/>
      <c r="CR163" s="308"/>
      <c r="CS163" s="308"/>
      <c r="CT163" s="308"/>
      <c r="CU163" s="308"/>
      <c r="CV163" s="308"/>
      <c r="CW163" s="308"/>
      <c r="CX163" s="308"/>
      <c r="CY163" s="308"/>
      <c r="CZ163" s="308"/>
      <c r="DA163" s="308"/>
      <c r="DB163" s="308"/>
      <c r="DC163" s="308"/>
      <c r="DD163" s="308"/>
      <c r="DE163" s="308"/>
      <c r="DF163" s="308"/>
      <c r="DG163" s="308"/>
      <c r="DH163" s="308"/>
      <c r="DI163" s="308"/>
      <c r="DJ163" s="308"/>
      <c r="DK163" s="308"/>
      <c r="DL163" s="308"/>
      <c r="DM163" s="308"/>
      <c r="DN163" s="308"/>
      <c r="DO163" s="308"/>
      <c r="DP163" s="308"/>
      <c r="DQ163" s="308"/>
      <c r="DR163" s="308"/>
      <c r="DS163" s="308"/>
      <c r="DT163" s="308"/>
      <c r="DU163" s="308"/>
      <c r="DV163" s="308"/>
      <c r="DW163" s="308"/>
      <c r="DX163" s="308"/>
      <c r="DY163" s="308"/>
      <c r="DZ163" s="308"/>
      <c r="EA163" s="308"/>
      <c r="EB163" s="308"/>
      <c r="EC163" s="308"/>
      <c r="ED163" s="308"/>
      <c r="EE163" s="308"/>
      <c r="EF163" s="308"/>
      <c r="EG163" s="308"/>
      <c r="EH163" s="308"/>
      <c r="EI163" s="308"/>
      <c r="EJ163" s="308"/>
      <c r="EK163" s="308"/>
      <c r="EL163" s="308"/>
      <c r="EM163" s="308"/>
      <c r="EN163" s="308"/>
      <c r="EO163" s="308"/>
      <c r="EP163" s="308"/>
      <c r="EQ163" s="308"/>
      <c r="ER163" s="308"/>
      <c r="ES163" s="308"/>
      <c r="ET163" s="308"/>
      <c r="EU163" s="308"/>
      <c r="EV163" s="308"/>
      <c r="EW163" s="308"/>
    </row>
    <row r="164" spans="1:153" x14ac:dyDescent="0.25">
      <c r="B164" s="360"/>
      <c r="C164" s="360"/>
      <c r="D164" s="360"/>
      <c r="E164" s="308"/>
      <c r="F164" s="308"/>
      <c r="G164" s="308"/>
      <c r="H164" s="361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8"/>
      <c r="AS164" s="308"/>
      <c r="AT164" s="308"/>
      <c r="AU164" s="308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08"/>
      <c r="BI164" s="308"/>
      <c r="BJ164" s="308"/>
      <c r="BK164" s="308"/>
      <c r="BL164" s="308"/>
      <c r="BM164" s="308"/>
      <c r="BN164" s="308"/>
      <c r="BO164" s="308"/>
      <c r="BP164" s="308"/>
      <c r="BQ164" s="308"/>
      <c r="BR164" s="308"/>
      <c r="BS164" s="308"/>
      <c r="BT164" s="308"/>
      <c r="BU164" s="308"/>
      <c r="BV164" s="308"/>
      <c r="BW164" s="308"/>
      <c r="BX164" s="308"/>
      <c r="BY164" s="308"/>
      <c r="BZ164" s="308"/>
      <c r="CA164" s="308"/>
      <c r="CB164" s="308"/>
      <c r="CC164" s="308"/>
      <c r="CD164" s="308"/>
      <c r="CE164" s="308"/>
      <c r="CF164" s="308"/>
      <c r="CG164" s="308"/>
      <c r="CH164" s="308"/>
      <c r="CI164" s="308"/>
      <c r="CJ164" s="308"/>
      <c r="CK164" s="308"/>
      <c r="CL164" s="308"/>
      <c r="CM164" s="308"/>
      <c r="CN164" s="308"/>
      <c r="CO164" s="308"/>
      <c r="CP164" s="308"/>
      <c r="CQ164" s="308"/>
      <c r="CR164" s="308"/>
      <c r="CS164" s="308"/>
      <c r="CT164" s="308"/>
      <c r="CU164" s="308"/>
      <c r="CV164" s="308"/>
      <c r="CW164" s="308"/>
      <c r="CX164" s="308"/>
      <c r="CY164" s="308"/>
      <c r="CZ164" s="308"/>
      <c r="DA164" s="308"/>
      <c r="DB164" s="308"/>
      <c r="DC164" s="308"/>
      <c r="DD164" s="308"/>
      <c r="DE164" s="308"/>
      <c r="DF164" s="308"/>
      <c r="DG164" s="308"/>
      <c r="DH164" s="308"/>
      <c r="DI164" s="308"/>
      <c r="DJ164" s="308"/>
      <c r="DK164" s="308"/>
      <c r="DL164" s="308"/>
      <c r="DM164" s="308"/>
      <c r="DN164" s="308"/>
      <c r="DO164" s="308"/>
      <c r="DP164" s="308"/>
      <c r="DQ164" s="308"/>
      <c r="DR164" s="308"/>
      <c r="DS164" s="308"/>
      <c r="DT164" s="308"/>
      <c r="DU164" s="308"/>
      <c r="DV164" s="308"/>
      <c r="DW164" s="308"/>
      <c r="DX164" s="308"/>
      <c r="DY164" s="308"/>
      <c r="DZ164" s="308"/>
      <c r="EA164" s="308"/>
      <c r="EB164" s="308"/>
      <c r="EC164" s="308"/>
      <c r="ED164" s="308"/>
      <c r="EE164" s="308"/>
      <c r="EF164" s="308"/>
      <c r="EG164" s="308"/>
      <c r="EH164" s="308"/>
      <c r="EI164" s="308"/>
      <c r="EJ164" s="308"/>
      <c r="EK164" s="308"/>
      <c r="EL164" s="308"/>
      <c r="EM164" s="308"/>
      <c r="EN164" s="308"/>
      <c r="EO164" s="308"/>
      <c r="EP164" s="308"/>
      <c r="EQ164" s="308"/>
      <c r="ER164" s="308"/>
      <c r="ES164" s="308"/>
      <c r="ET164" s="308"/>
      <c r="EU164" s="308"/>
      <c r="EV164" s="308"/>
      <c r="EW164" s="308"/>
    </row>
    <row r="165" spans="1:153" x14ac:dyDescent="0.25">
      <c r="B165" s="360"/>
      <c r="C165" s="360"/>
      <c r="D165" s="360"/>
      <c r="E165" s="308"/>
      <c r="F165" s="308"/>
      <c r="G165" s="308"/>
      <c r="H165" s="361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08"/>
      <c r="AK165" s="308"/>
      <c r="AL165" s="308"/>
      <c r="AM165" s="308"/>
      <c r="AN165" s="308"/>
      <c r="AO165" s="308"/>
      <c r="AP165" s="308"/>
      <c r="AQ165" s="308"/>
      <c r="AR165" s="308"/>
      <c r="AS165" s="308"/>
      <c r="AT165" s="308"/>
      <c r="AU165" s="308"/>
      <c r="AV165" s="308"/>
      <c r="AW165" s="308"/>
      <c r="AX165" s="308"/>
      <c r="AY165" s="308"/>
      <c r="AZ165" s="308"/>
      <c r="BA165" s="308"/>
      <c r="BB165" s="308"/>
      <c r="BC165" s="308"/>
      <c r="BD165" s="308"/>
      <c r="BE165" s="308"/>
      <c r="BF165" s="308"/>
      <c r="BG165" s="308"/>
      <c r="BH165" s="308"/>
      <c r="BI165" s="308"/>
      <c r="BJ165" s="308"/>
      <c r="BK165" s="308"/>
      <c r="BL165" s="308"/>
      <c r="BM165" s="308"/>
      <c r="BN165" s="308"/>
      <c r="BO165" s="308"/>
      <c r="BP165" s="308"/>
      <c r="BQ165" s="308"/>
      <c r="BR165" s="308"/>
      <c r="BS165" s="308"/>
      <c r="BT165" s="308"/>
      <c r="BU165" s="308"/>
      <c r="BV165" s="308"/>
      <c r="BW165" s="308"/>
      <c r="BX165" s="308"/>
      <c r="BY165" s="308"/>
      <c r="BZ165" s="308"/>
      <c r="CA165" s="308"/>
      <c r="CB165" s="308"/>
      <c r="CC165" s="308"/>
      <c r="CD165" s="308"/>
      <c r="CE165" s="308"/>
      <c r="CF165" s="308"/>
      <c r="CG165" s="308"/>
      <c r="CH165" s="308"/>
      <c r="CI165" s="308"/>
      <c r="CJ165" s="308"/>
      <c r="CK165" s="308"/>
      <c r="CL165" s="308"/>
      <c r="CM165" s="308"/>
      <c r="CN165" s="308"/>
      <c r="CO165" s="308"/>
      <c r="CP165" s="308"/>
      <c r="CQ165" s="308"/>
      <c r="CR165" s="308"/>
      <c r="CS165" s="308"/>
      <c r="CT165" s="308"/>
      <c r="CU165" s="308"/>
      <c r="CV165" s="308"/>
      <c r="CW165" s="308"/>
      <c r="CX165" s="308"/>
      <c r="CY165" s="308"/>
      <c r="CZ165" s="308"/>
      <c r="DA165" s="308"/>
      <c r="DB165" s="308"/>
      <c r="DC165" s="308"/>
      <c r="DD165" s="308"/>
      <c r="DE165" s="308"/>
      <c r="DF165" s="308"/>
      <c r="DG165" s="308"/>
      <c r="DH165" s="308"/>
      <c r="DI165" s="308"/>
      <c r="DJ165" s="308"/>
      <c r="DK165" s="308"/>
      <c r="DL165" s="308"/>
      <c r="DM165" s="308"/>
      <c r="DN165" s="308"/>
      <c r="DO165" s="308"/>
      <c r="DP165" s="308"/>
      <c r="DQ165" s="308"/>
      <c r="DR165" s="308"/>
      <c r="DS165" s="308"/>
      <c r="DT165" s="308"/>
      <c r="DU165" s="308"/>
      <c r="DV165" s="308"/>
      <c r="DW165" s="308"/>
      <c r="DX165" s="308"/>
      <c r="DY165" s="308"/>
      <c r="DZ165" s="308"/>
      <c r="EA165" s="308"/>
      <c r="EB165" s="308"/>
      <c r="EC165" s="308"/>
      <c r="ED165" s="308"/>
      <c r="EE165" s="308"/>
      <c r="EF165" s="308"/>
      <c r="EG165" s="308"/>
      <c r="EH165" s="308"/>
      <c r="EI165" s="308"/>
      <c r="EJ165" s="308"/>
      <c r="EK165" s="308"/>
      <c r="EL165" s="308"/>
      <c r="EM165" s="308"/>
      <c r="EN165" s="308"/>
      <c r="EO165" s="308"/>
      <c r="EP165" s="308"/>
      <c r="EQ165" s="308"/>
      <c r="ER165" s="308"/>
      <c r="ES165" s="308"/>
      <c r="ET165" s="308"/>
      <c r="EU165" s="308"/>
      <c r="EV165" s="308"/>
      <c r="EW165" s="308"/>
    </row>
    <row r="166" spans="1:153" x14ac:dyDescent="0.25">
      <c r="B166" s="360"/>
      <c r="C166" s="360"/>
      <c r="D166" s="360"/>
      <c r="E166" s="308"/>
      <c r="F166" s="308"/>
      <c r="G166" s="308"/>
      <c r="H166" s="361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  <c r="AP166" s="308"/>
      <c r="AQ166" s="308"/>
      <c r="AR166" s="308"/>
      <c r="AS166" s="308"/>
      <c r="AT166" s="308"/>
      <c r="AU166" s="308"/>
      <c r="AV166" s="308"/>
      <c r="AW166" s="308"/>
      <c r="AX166" s="308"/>
      <c r="AY166" s="308"/>
      <c r="AZ166" s="308"/>
      <c r="BA166" s="308"/>
      <c r="BB166" s="308"/>
      <c r="BC166" s="308"/>
      <c r="BD166" s="308"/>
      <c r="BE166" s="308"/>
      <c r="BF166" s="308"/>
      <c r="BG166" s="308"/>
      <c r="BH166" s="308"/>
      <c r="BI166" s="308"/>
      <c r="BJ166" s="308"/>
      <c r="BK166" s="308"/>
      <c r="BL166" s="308"/>
      <c r="BM166" s="308"/>
      <c r="BN166" s="308"/>
      <c r="BO166" s="308"/>
      <c r="BP166" s="308"/>
      <c r="BQ166" s="308"/>
      <c r="BR166" s="308"/>
      <c r="BS166" s="308"/>
      <c r="BT166" s="308"/>
      <c r="BU166" s="308"/>
      <c r="BV166" s="308"/>
      <c r="BW166" s="308"/>
      <c r="BX166" s="308"/>
      <c r="BY166" s="308"/>
      <c r="BZ166" s="308"/>
      <c r="CA166" s="308"/>
      <c r="CB166" s="308"/>
      <c r="CC166" s="308"/>
      <c r="CD166" s="308"/>
      <c r="CE166" s="308"/>
      <c r="CF166" s="308"/>
      <c r="CG166" s="308"/>
      <c r="CH166" s="308"/>
      <c r="CI166" s="308"/>
      <c r="CJ166" s="308"/>
      <c r="CK166" s="308"/>
      <c r="CL166" s="308"/>
      <c r="CM166" s="308"/>
      <c r="CN166" s="308"/>
      <c r="CO166" s="308"/>
      <c r="CP166" s="308"/>
      <c r="CQ166" s="308"/>
      <c r="CR166" s="308"/>
      <c r="CS166" s="308"/>
      <c r="CT166" s="308"/>
      <c r="CU166" s="308"/>
      <c r="CV166" s="308"/>
      <c r="CW166" s="308"/>
      <c r="CX166" s="308"/>
      <c r="CY166" s="308"/>
      <c r="CZ166" s="308"/>
      <c r="DA166" s="308"/>
      <c r="DB166" s="308"/>
      <c r="DC166" s="308"/>
      <c r="DD166" s="308"/>
      <c r="DE166" s="308"/>
      <c r="DF166" s="308"/>
      <c r="DG166" s="308"/>
      <c r="DH166" s="308"/>
      <c r="DI166" s="308"/>
      <c r="DJ166" s="308"/>
      <c r="DK166" s="308"/>
      <c r="DL166" s="308"/>
      <c r="DM166" s="308"/>
      <c r="DN166" s="308"/>
      <c r="DO166" s="308"/>
      <c r="DP166" s="308"/>
      <c r="DQ166" s="308"/>
      <c r="DR166" s="308"/>
      <c r="DS166" s="308"/>
      <c r="DT166" s="308"/>
      <c r="DU166" s="308"/>
      <c r="DV166" s="308"/>
      <c r="DW166" s="308"/>
      <c r="DX166" s="308"/>
      <c r="DY166" s="308"/>
      <c r="DZ166" s="308"/>
      <c r="EA166" s="308"/>
      <c r="EB166" s="308"/>
      <c r="EC166" s="308"/>
      <c r="ED166" s="308"/>
      <c r="EE166" s="308"/>
      <c r="EF166" s="308"/>
      <c r="EG166" s="308"/>
      <c r="EH166" s="308"/>
      <c r="EI166" s="308"/>
      <c r="EJ166" s="308"/>
      <c r="EK166" s="308"/>
      <c r="EL166" s="308"/>
      <c r="EM166" s="308"/>
      <c r="EN166" s="308"/>
      <c r="EO166" s="308"/>
      <c r="EP166" s="308"/>
      <c r="EQ166" s="308"/>
      <c r="ER166" s="308"/>
      <c r="ES166" s="308"/>
      <c r="ET166" s="308"/>
      <c r="EU166" s="308"/>
      <c r="EV166" s="308"/>
      <c r="EW166" s="308"/>
    </row>
    <row r="167" spans="1:153" x14ac:dyDescent="0.25">
      <c r="B167" s="360"/>
      <c r="C167" s="360"/>
      <c r="D167" s="360"/>
      <c r="E167" s="308"/>
      <c r="F167" s="308"/>
      <c r="G167" s="308"/>
      <c r="H167" s="361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  <c r="AP167" s="308"/>
      <c r="AQ167" s="308"/>
      <c r="AR167" s="308"/>
      <c r="AS167" s="308"/>
      <c r="AT167" s="308"/>
      <c r="AU167" s="308"/>
      <c r="AV167" s="308"/>
      <c r="AW167" s="308"/>
      <c r="AX167" s="308"/>
      <c r="AY167" s="308"/>
      <c r="AZ167" s="308"/>
      <c r="BA167" s="308"/>
      <c r="BB167" s="308"/>
      <c r="BC167" s="308"/>
      <c r="BD167" s="308"/>
      <c r="BE167" s="308"/>
      <c r="BF167" s="308"/>
      <c r="BG167" s="308"/>
      <c r="BH167" s="308"/>
      <c r="BI167" s="308"/>
      <c r="BJ167" s="308"/>
      <c r="BK167" s="308"/>
      <c r="BL167" s="308"/>
      <c r="BM167" s="308"/>
      <c r="BN167" s="308"/>
      <c r="BO167" s="308"/>
      <c r="BP167" s="308"/>
      <c r="BQ167" s="308"/>
      <c r="BR167" s="308"/>
      <c r="BS167" s="308"/>
      <c r="BT167" s="308"/>
      <c r="BU167" s="308"/>
      <c r="BV167" s="308"/>
      <c r="BW167" s="308"/>
      <c r="BX167" s="308"/>
      <c r="BY167" s="308"/>
      <c r="BZ167" s="308"/>
      <c r="CA167" s="308"/>
      <c r="CB167" s="308"/>
      <c r="CC167" s="308"/>
      <c r="CD167" s="308"/>
      <c r="CE167" s="308"/>
      <c r="CF167" s="308"/>
      <c r="CG167" s="308"/>
      <c r="CH167" s="308"/>
      <c r="CI167" s="308"/>
      <c r="CJ167" s="308"/>
      <c r="CK167" s="308"/>
      <c r="CL167" s="308"/>
      <c r="CM167" s="308"/>
      <c r="CN167" s="308"/>
      <c r="CO167" s="308"/>
      <c r="CP167" s="308"/>
      <c r="CQ167" s="308"/>
      <c r="CR167" s="308"/>
      <c r="CS167" s="308"/>
      <c r="CT167" s="308"/>
      <c r="CU167" s="308"/>
      <c r="CV167" s="308"/>
      <c r="CW167" s="308"/>
      <c r="CX167" s="308"/>
      <c r="CY167" s="308"/>
      <c r="CZ167" s="308"/>
      <c r="DA167" s="308"/>
      <c r="DB167" s="308"/>
      <c r="DC167" s="308"/>
      <c r="DD167" s="308"/>
      <c r="DE167" s="308"/>
      <c r="DF167" s="308"/>
      <c r="DG167" s="308"/>
      <c r="DH167" s="308"/>
      <c r="DI167" s="308"/>
      <c r="DJ167" s="308"/>
      <c r="DK167" s="308"/>
      <c r="DL167" s="308"/>
      <c r="DM167" s="308"/>
      <c r="DN167" s="308"/>
      <c r="DO167" s="308"/>
      <c r="DP167" s="308"/>
      <c r="DQ167" s="308"/>
      <c r="DR167" s="308"/>
      <c r="DS167" s="308"/>
      <c r="DT167" s="308"/>
      <c r="DU167" s="308"/>
      <c r="DV167" s="308"/>
      <c r="DW167" s="308"/>
      <c r="DX167" s="308"/>
      <c r="DY167" s="308"/>
      <c r="DZ167" s="308"/>
      <c r="EA167" s="308"/>
      <c r="EB167" s="308"/>
      <c r="EC167" s="308"/>
      <c r="ED167" s="308"/>
      <c r="EE167" s="308"/>
      <c r="EF167" s="308"/>
      <c r="EG167" s="308"/>
      <c r="EH167" s="308"/>
      <c r="EI167" s="308"/>
      <c r="EJ167" s="308"/>
      <c r="EK167" s="308"/>
      <c r="EL167" s="308"/>
      <c r="EM167" s="308"/>
      <c r="EN167" s="308"/>
      <c r="EO167" s="308"/>
      <c r="EP167" s="308"/>
      <c r="EQ167" s="308"/>
      <c r="ER167" s="308"/>
      <c r="ES167" s="308"/>
      <c r="ET167" s="308"/>
      <c r="EU167" s="308"/>
      <c r="EV167" s="308"/>
      <c r="EW167" s="308"/>
    </row>
    <row r="168" spans="1:153" x14ac:dyDescent="0.25">
      <c r="B168" s="360"/>
      <c r="C168" s="360"/>
      <c r="D168" s="360"/>
      <c r="E168" s="308"/>
      <c r="F168" s="308"/>
      <c r="G168" s="308"/>
      <c r="H168" s="361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/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  <c r="DB168" s="308"/>
      <c r="DC168" s="308"/>
      <c r="DD168" s="308"/>
      <c r="DE168" s="308"/>
      <c r="DF168" s="308"/>
      <c r="DG168" s="308"/>
      <c r="DH168" s="308"/>
      <c r="DI168" s="308"/>
      <c r="DJ168" s="308"/>
      <c r="DK168" s="308"/>
      <c r="DL168" s="308"/>
      <c r="DM168" s="308"/>
      <c r="DN168" s="308"/>
      <c r="DO168" s="308"/>
      <c r="DP168" s="308"/>
      <c r="DQ168" s="308"/>
      <c r="DR168" s="308"/>
      <c r="DS168" s="308"/>
      <c r="DT168" s="308"/>
      <c r="DU168" s="308"/>
      <c r="DV168" s="308"/>
      <c r="DW168" s="308"/>
      <c r="DX168" s="308"/>
      <c r="DY168" s="308"/>
      <c r="DZ168" s="308"/>
      <c r="EA168" s="308"/>
      <c r="EB168" s="308"/>
      <c r="EC168" s="308"/>
      <c r="ED168" s="308"/>
      <c r="EE168" s="308"/>
      <c r="EF168" s="308"/>
      <c r="EG168" s="308"/>
      <c r="EH168" s="308"/>
      <c r="EI168" s="308"/>
      <c r="EJ168" s="308"/>
      <c r="EK168" s="308"/>
      <c r="EL168" s="308"/>
      <c r="EM168" s="308"/>
      <c r="EN168" s="308"/>
      <c r="EO168" s="308"/>
      <c r="EP168" s="308"/>
      <c r="EQ168" s="308"/>
      <c r="ER168" s="308"/>
      <c r="ES168" s="308"/>
      <c r="ET168" s="308"/>
      <c r="EU168" s="308"/>
      <c r="EV168" s="308"/>
      <c r="EW168" s="308"/>
    </row>
    <row r="169" spans="1:153" x14ac:dyDescent="0.25">
      <c r="B169" s="360"/>
      <c r="C169" s="360"/>
      <c r="D169" s="360"/>
      <c r="E169" s="308"/>
      <c r="F169" s="308"/>
      <c r="G169" s="308"/>
      <c r="H169" s="361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8"/>
      <c r="BR169" s="308"/>
      <c r="BS169" s="308"/>
      <c r="BT169" s="308"/>
      <c r="BU169" s="308"/>
      <c r="BV169" s="308"/>
      <c r="BW169" s="308"/>
      <c r="BX169" s="308"/>
      <c r="BY169" s="308"/>
      <c r="BZ169" s="308"/>
      <c r="CA169" s="308"/>
      <c r="CB169" s="308"/>
      <c r="CC169" s="308"/>
      <c r="CD169" s="308"/>
      <c r="CE169" s="308"/>
      <c r="CF169" s="308"/>
      <c r="CG169" s="308"/>
      <c r="CH169" s="308"/>
      <c r="CI169" s="308"/>
      <c r="CJ169" s="308"/>
      <c r="CK169" s="308"/>
      <c r="CL169" s="308"/>
      <c r="CM169" s="308"/>
      <c r="CN169" s="308"/>
      <c r="CO169" s="308"/>
      <c r="CP169" s="308"/>
      <c r="CQ169" s="308"/>
      <c r="CR169" s="308"/>
      <c r="CS169" s="308"/>
      <c r="CT169" s="308"/>
      <c r="CU169" s="308"/>
      <c r="CV169" s="308"/>
      <c r="CW169" s="308"/>
      <c r="CX169" s="308"/>
      <c r="CY169" s="308"/>
      <c r="CZ169" s="308"/>
      <c r="DA169" s="308"/>
      <c r="DB169" s="308"/>
      <c r="DC169" s="308"/>
      <c r="DD169" s="308"/>
      <c r="DE169" s="308"/>
      <c r="DF169" s="308"/>
      <c r="DG169" s="308"/>
      <c r="DH169" s="308"/>
      <c r="DI169" s="308"/>
      <c r="DJ169" s="308"/>
      <c r="DK169" s="308"/>
      <c r="DL169" s="308"/>
      <c r="DM169" s="308"/>
      <c r="DN169" s="308"/>
      <c r="DO169" s="308"/>
      <c r="DP169" s="308"/>
      <c r="DQ169" s="308"/>
      <c r="DR169" s="308"/>
      <c r="DS169" s="308"/>
      <c r="DT169" s="308"/>
      <c r="DU169" s="308"/>
      <c r="DV169" s="308"/>
      <c r="DW169" s="308"/>
      <c r="DX169" s="308"/>
      <c r="DY169" s="308"/>
      <c r="DZ169" s="308"/>
      <c r="EA169" s="308"/>
      <c r="EB169" s="308"/>
      <c r="EC169" s="308"/>
      <c r="ED169" s="308"/>
      <c r="EE169" s="308"/>
      <c r="EF169" s="308"/>
      <c r="EG169" s="308"/>
      <c r="EH169" s="308"/>
      <c r="EI169" s="308"/>
      <c r="EJ169" s="308"/>
      <c r="EK169" s="308"/>
      <c r="EL169" s="308"/>
      <c r="EM169" s="308"/>
      <c r="EN169" s="308"/>
      <c r="EO169" s="308"/>
      <c r="EP169" s="308"/>
      <c r="EQ169" s="308"/>
      <c r="ER169" s="308"/>
      <c r="ES169" s="308"/>
      <c r="ET169" s="308"/>
      <c r="EU169" s="308"/>
      <c r="EV169" s="308"/>
      <c r="EW169" s="308"/>
    </row>
    <row r="170" spans="1:153" x14ac:dyDescent="0.25">
      <c r="B170" s="360"/>
      <c r="C170" s="360"/>
      <c r="D170" s="360"/>
      <c r="E170" s="308"/>
      <c r="F170" s="308"/>
      <c r="G170" s="308"/>
      <c r="H170" s="361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8"/>
      <c r="BR170" s="308"/>
      <c r="BS170" s="308"/>
      <c r="BT170" s="308"/>
      <c r="BU170" s="308"/>
      <c r="BV170" s="308"/>
      <c r="BW170" s="308"/>
      <c r="BX170" s="308"/>
      <c r="BY170" s="308"/>
      <c r="BZ170" s="308"/>
      <c r="CA170" s="308"/>
      <c r="CB170" s="308"/>
      <c r="CC170" s="308"/>
      <c r="CD170" s="308"/>
      <c r="CE170" s="308"/>
      <c r="CF170" s="308"/>
      <c r="CG170" s="308"/>
      <c r="CH170" s="308"/>
      <c r="CI170" s="308"/>
      <c r="CJ170" s="308"/>
      <c r="CK170" s="308"/>
      <c r="CL170" s="308"/>
      <c r="CM170" s="308"/>
      <c r="CN170" s="308"/>
      <c r="CO170" s="308"/>
      <c r="CP170" s="308"/>
      <c r="CQ170" s="308"/>
      <c r="CR170" s="308"/>
      <c r="CS170" s="308"/>
      <c r="CT170" s="308"/>
      <c r="CU170" s="308"/>
      <c r="CV170" s="308"/>
      <c r="CW170" s="308"/>
      <c r="CX170" s="308"/>
      <c r="CY170" s="308"/>
      <c r="CZ170" s="308"/>
      <c r="DA170" s="308"/>
      <c r="DB170" s="308"/>
      <c r="DC170" s="308"/>
      <c r="DD170" s="308"/>
      <c r="DE170" s="308"/>
      <c r="DF170" s="308"/>
      <c r="DG170" s="308"/>
      <c r="DH170" s="308"/>
      <c r="DI170" s="308"/>
      <c r="DJ170" s="308"/>
      <c r="DK170" s="308"/>
      <c r="DL170" s="308"/>
      <c r="DM170" s="308"/>
      <c r="DN170" s="308"/>
      <c r="DO170" s="308"/>
      <c r="DP170" s="308"/>
      <c r="DQ170" s="308"/>
      <c r="DR170" s="308"/>
      <c r="DS170" s="308"/>
      <c r="DT170" s="308"/>
      <c r="DU170" s="308"/>
      <c r="DV170" s="308"/>
      <c r="DW170" s="308"/>
      <c r="DX170" s="308"/>
      <c r="DY170" s="308"/>
      <c r="DZ170" s="308"/>
      <c r="EA170" s="308"/>
      <c r="EB170" s="308"/>
      <c r="EC170" s="308"/>
      <c r="ED170" s="308"/>
      <c r="EE170" s="308"/>
      <c r="EF170" s="308"/>
      <c r="EG170" s="308"/>
      <c r="EH170" s="308"/>
      <c r="EI170" s="308"/>
      <c r="EJ170" s="308"/>
      <c r="EK170" s="308"/>
      <c r="EL170" s="308"/>
      <c r="EM170" s="308"/>
      <c r="EN170" s="308"/>
      <c r="EO170" s="308"/>
      <c r="EP170" s="308"/>
      <c r="EQ170" s="308"/>
      <c r="ER170" s="308"/>
      <c r="ES170" s="308"/>
      <c r="ET170" s="308"/>
      <c r="EU170" s="308"/>
      <c r="EV170" s="308"/>
      <c r="EW170" s="308"/>
    </row>
    <row r="171" spans="1:153" x14ac:dyDescent="0.25">
      <c r="B171" s="360"/>
      <c r="C171" s="360"/>
      <c r="D171" s="360"/>
      <c r="E171" s="308"/>
      <c r="F171" s="308"/>
      <c r="G171" s="308"/>
      <c r="H171" s="361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  <c r="AP171" s="308"/>
      <c r="AQ171" s="308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8"/>
      <c r="BW171" s="308"/>
      <c r="BX171" s="308"/>
      <c r="BY171" s="308"/>
      <c r="BZ171" s="308"/>
      <c r="CA171" s="308"/>
      <c r="CB171" s="308"/>
      <c r="CC171" s="308"/>
      <c r="CD171" s="308"/>
      <c r="CE171" s="308"/>
      <c r="CF171" s="308"/>
      <c r="CG171" s="308"/>
      <c r="CH171" s="308"/>
      <c r="CI171" s="308"/>
      <c r="CJ171" s="308"/>
      <c r="CK171" s="308"/>
      <c r="CL171" s="308"/>
      <c r="CM171" s="308"/>
      <c r="CN171" s="308"/>
      <c r="CO171" s="308"/>
      <c r="CP171" s="308"/>
      <c r="CQ171" s="308"/>
      <c r="CR171" s="308"/>
      <c r="CS171" s="308"/>
      <c r="CT171" s="308"/>
      <c r="CU171" s="308"/>
      <c r="CV171" s="308"/>
      <c r="CW171" s="308"/>
      <c r="CX171" s="308"/>
      <c r="CY171" s="308"/>
      <c r="CZ171" s="308"/>
      <c r="DA171" s="308"/>
      <c r="DB171" s="308"/>
      <c r="DC171" s="308"/>
      <c r="DD171" s="308"/>
      <c r="DE171" s="308"/>
      <c r="DF171" s="308"/>
      <c r="DG171" s="308"/>
      <c r="DH171" s="308"/>
      <c r="DI171" s="308"/>
      <c r="DJ171" s="308"/>
      <c r="DK171" s="308"/>
      <c r="DL171" s="308"/>
      <c r="DM171" s="308"/>
      <c r="DN171" s="308"/>
      <c r="DO171" s="308"/>
      <c r="DP171" s="308"/>
      <c r="DQ171" s="308"/>
      <c r="DR171" s="308"/>
      <c r="DS171" s="308"/>
      <c r="DT171" s="308"/>
      <c r="DU171" s="308"/>
      <c r="DV171" s="308"/>
      <c r="DW171" s="308"/>
      <c r="DX171" s="308"/>
      <c r="DY171" s="308"/>
      <c r="DZ171" s="308"/>
      <c r="EA171" s="308"/>
      <c r="EB171" s="308"/>
      <c r="EC171" s="308"/>
      <c r="ED171" s="308"/>
      <c r="EE171" s="308"/>
      <c r="EF171" s="308"/>
      <c r="EG171" s="308"/>
      <c r="EH171" s="308"/>
      <c r="EI171" s="308"/>
      <c r="EJ171" s="308"/>
      <c r="EK171" s="308"/>
      <c r="EL171" s="308"/>
      <c r="EM171" s="308"/>
      <c r="EN171" s="308"/>
      <c r="EO171" s="308"/>
      <c r="EP171" s="308"/>
      <c r="EQ171" s="308"/>
      <c r="ER171" s="308"/>
      <c r="ES171" s="308"/>
      <c r="ET171" s="308"/>
      <c r="EU171" s="308"/>
      <c r="EV171" s="308"/>
      <c r="EW171" s="308"/>
    </row>
    <row r="172" spans="1:153" x14ac:dyDescent="0.25">
      <c r="B172" s="360"/>
      <c r="C172" s="360"/>
      <c r="D172" s="360"/>
      <c r="E172" s="308"/>
      <c r="F172" s="308"/>
      <c r="G172" s="308"/>
      <c r="H172" s="361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  <c r="AP172" s="308"/>
      <c r="AQ172" s="308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8"/>
      <c r="BC172" s="308"/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8"/>
      <c r="BN172" s="308"/>
      <c r="BO172" s="308"/>
      <c r="BP172" s="308"/>
      <c r="BQ172" s="308"/>
      <c r="BR172" s="308"/>
      <c r="BS172" s="308"/>
      <c r="BT172" s="308"/>
      <c r="BU172" s="308"/>
      <c r="BV172" s="308"/>
      <c r="BW172" s="308"/>
      <c r="BX172" s="308"/>
      <c r="BY172" s="308"/>
      <c r="BZ172" s="308"/>
      <c r="CA172" s="308"/>
      <c r="CB172" s="308"/>
      <c r="CC172" s="308"/>
      <c r="CD172" s="308"/>
      <c r="CE172" s="308"/>
      <c r="CF172" s="308"/>
      <c r="CG172" s="308"/>
      <c r="CH172" s="308"/>
      <c r="CI172" s="308"/>
      <c r="CJ172" s="308"/>
      <c r="CK172" s="308"/>
      <c r="CL172" s="308"/>
      <c r="CM172" s="308"/>
      <c r="CN172" s="308"/>
      <c r="CO172" s="308"/>
      <c r="CP172" s="308"/>
      <c r="CQ172" s="308"/>
      <c r="CR172" s="308"/>
      <c r="CS172" s="308"/>
      <c r="CT172" s="308"/>
      <c r="CU172" s="308"/>
      <c r="CV172" s="308"/>
      <c r="CW172" s="308"/>
      <c r="CX172" s="308"/>
      <c r="CY172" s="308"/>
      <c r="CZ172" s="308"/>
      <c r="DA172" s="308"/>
      <c r="DB172" s="308"/>
      <c r="DC172" s="308"/>
      <c r="DD172" s="308"/>
      <c r="DE172" s="308"/>
      <c r="DF172" s="308"/>
      <c r="DG172" s="308"/>
      <c r="DH172" s="308"/>
      <c r="DI172" s="308"/>
      <c r="DJ172" s="308"/>
      <c r="DK172" s="308"/>
      <c r="DL172" s="308"/>
      <c r="DM172" s="308"/>
      <c r="DN172" s="308"/>
      <c r="DO172" s="308"/>
      <c r="DP172" s="308"/>
      <c r="DQ172" s="308"/>
      <c r="DR172" s="308"/>
      <c r="DS172" s="308"/>
      <c r="DT172" s="308"/>
      <c r="DU172" s="308"/>
      <c r="DV172" s="308"/>
      <c r="DW172" s="308"/>
      <c r="DX172" s="308"/>
      <c r="DY172" s="308"/>
      <c r="DZ172" s="308"/>
      <c r="EA172" s="308"/>
      <c r="EB172" s="308"/>
      <c r="EC172" s="308"/>
      <c r="ED172" s="308"/>
      <c r="EE172" s="308"/>
      <c r="EF172" s="308"/>
      <c r="EG172" s="308"/>
      <c r="EH172" s="308"/>
      <c r="EI172" s="308"/>
      <c r="EJ172" s="308"/>
      <c r="EK172" s="308"/>
      <c r="EL172" s="308"/>
      <c r="EM172" s="308"/>
      <c r="EN172" s="308"/>
      <c r="EO172" s="308"/>
      <c r="EP172" s="308"/>
      <c r="EQ172" s="308"/>
      <c r="ER172" s="308"/>
      <c r="ES172" s="308"/>
      <c r="ET172" s="308"/>
      <c r="EU172" s="308"/>
      <c r="EV172" s="308"/>
      <c r="EW172" s="308"/>
    </row>
    <row r="173" spans="1:153" x14ac:dyDescent="0.25">
      <c r="B173" s="360"/>
      <c r="C173" s="360"/>
      <c r="D173" s="360"/>
      <c r="E173" s="308"/>
      <c r="F173" s="308"/>
      <c r="G173" s="308"/>
      <c r="H173" s="361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  <c r="AP173" s="308"/>
      <c r="AQ173" s="308"/>
      <c r="AR173" s="308"/>
      <c r="AS173" s="308"/>
      <c r="AT173" s="308"/>
      <c r="AU173" s="308"/>
      <c r="AV173" s="308"/>
      <c r="AW173" s="308"/>
      <c r="AX173" s="308"/>
      <c r="AY173" s="308"/>
      <c r="AZ173" s="308"/>
      <c r="BA173" s="308"/>
      <c r="BB173" s="308"/>
      <c r="BC173" s="308"/>
      <c r="BD173" s="308"/>
      <c r="BE173" s="308"/>
      <c r="BF173" s="308"/>
      <c r="BG173" s="308"/>
      <c r="BH173" s="308"/>
      <c r="BI173" s="308"/>
      <c r="BJ173" s="308"/>
      <c r="BK173" s="308"/>
      <c r="BL173" s="308"/>
      <c r="BM173" s="308"/>
      <c r="BN173" s="308"/>
      <c r="BO173" s="308"/>
      <c r="BP173" s="308"/>
      <c r="BQ173" s="308"/>
      <c r="BR173" s="308"/>
      <c r="BS173" s="308"/>
      <c r="BT173" s="308"/>
      <c r="BU173" s="308"/>
      <c r="BV173" s="308"/>
      <c r="BW173" s="308"/>
      <c r="BX173" s="308"/>
      <c r="BY173" s="308"/>
      <c r="BZ173" s="308"/>
      <c r="CA173" s="308"/>
      <c r="CB173" s="308"/>
      <c r="CC173" s="308"/>
      <c r="CD173" s="308"/>
      <c r="CE173" s="308"/>
      <c r="CF173" s="308"/>
      <c r="CG173" s="308"/>
      <c r="CH173" s="308"/>
      <c r="CI173" s="308"/>
      <c r="CJ173" s="308"/>
      <c r="CK173" s="308"/>
      <c r="CL173" s="308"/>
      <c r="CM173" s="308"/>
      <c r="CN173" s="308"/>
      <c r="CO173" s="308"/>
      <c r="CP173" s="308"/>
      <c r="CQ173" s="308"/>
      <c r="CR173" s="308"/>
      <c r="CS173" s="308"/>
      <c r="CT173" s="308"/>
      <c r="CU173" s="308"/>
      <c r="CV173" s="308"/>
      <c r="CW173" s="308"/>
      <c r="CX173" s="308"/>
      <c r="CY173" s="308"/>
      <c r="CZ173" s="308"/>
      <c r="DA173" s="308"/>
      <c r="DB173" s="308"/>
      <c r="DC173" s="308"/>
      <c r="DD173" s="308"/>
      <c r="DE173" s="308"/>
      <c r="DF173" s="308"/>
      <c r="DG173" s="308"/>
      <c r="DH173" s="308"/>
      <c r="DI173" s="308"/>
      <c r="DJ173" s="308"/>
      <c r="DK173" s="308"/>
      <c r="DL173" s="308"/>
      <c r="DM173" s="308"/>
      <c r="DN173" s="308"/>
      <c r="DO173" s="308"/>
      <c r="DP173" s="308"/>
      <c r="DQ173" s="308"/>
      <c r="DR173" s="308"/>
      <c r="DS173" s="308"/>
      <c r="DT173" s="308"/>
      <c r="DU173" s="308"/>
      <c r="DV173" s="308"/>
      <c r="DW173" s="308"/>
      <c r="DX173" s="308"/>
      <c r="DY173" s="308"/>
      <c r="DZ173" s="308"/>
      <c r="EA173" s="308"/>
      <c r="EB173" s="308"/>
      <c r="EC173" s="308"/>
      <c r="ED173" s="308"/>
      <c r="EE173" s="308"/>
      <c r="EF173" s="308"/>
      <c r="EG173" s="308"/>
      <c r="EH173" s="308"/>
      <c r="EI173" s="308"/>
      <c r="EJ173" s="308"/>
      <c r="EK173" s="308"/>
      <c r="EL173" s="308"/>
      <c r="EM173" s="308"/>
      <c r="EN173" s="308"/>
      <c r="EO173" s="308"/>
      <c r="EP173" s="308"/>
      <c r="EQ173" s="308"/>
      <c r="ER173" s="308"/>
      <c r="ES173" s="308"/>
      <c r="ET173" s="308"/>
      <c r="EU173" s="308"/>
      <c r="EV173" s="308"/>
      <c r="EW173" s="308"/>
    </row>
    <row r="174" spans="1:153" x14ac:dyDescent="0.25">
      <c r="B174" s="360"/>
      <c r="C174" s="360"/>
      <c r="D174" s="360"/>
      <c r="E174" s="308"/>
      <c r="F174" s="308"/>
      <c r="G174" s="308"/>
      <c r="H174" s="361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  <c r="AP174" s="308"/>
      <c r="AQ174" s="308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308"/>
      <c r="BP174" s="308"/>
      <c r="BQ174" s="308"/>
      <c r="BR174" s="308"/>
      <c r="BS174" s="308"/>
      <c r="BT174" s="308"/>
      <c r="BU174" s="308"/>
      <c r="BV174" s="308"/>
      <c r="BW174" s="308"/>
      <c r="BX174" s="308"/>
      <c r="BY174" s="308"/>
      <c r="BZ174" s="308"/>
      <c r="CA174" s="308"/>
      <c r="CB174" s="308"/>
      <c r="CC174" s="308"/>
      <c r="CD174" s="308"/>
      <c r="CE174" s="308"/>
      <c r="CF174" s="308"/>
      <c r="CG174" s="308"/>
      <c r="CH174" s="308"/>
      <c r="CI174" s="308"/>
      <c r="CJ174" s="308"/>
      <c r="CK174" s="308"/>
      <c r="CL174" s="308"/>
      <c r="CM174" s="308"/>
      <c r="CN174" s="308"/>
      <c r="CO174" s="308"/>
      <c r="CP174" s="308"/>
      <c r="CQ174" s="308"/>
      <c r="CR174" s="308"/>
      <c r="CS174" s="308"/>
      <c r="CT174" s="308"/>
      <c r="CU174" s="308"/>
      <c r="CV174" s="308"/>
      <c r="CW174" s="308"/>
      <c r="CX174" s="308"/>
      <c r="CY174" s="308"/>
      <c r="CZ174" s="308"/>
      <c r="DA174" s="308"/>
      <c r="DB174" s="308"/>
      <c r="DC174" s="308"/>
      <c r="DD174" s="308"/>
      <c r="DE174" s="308"/>
      <c r="DF174" s="308"/>
      <c r="DG174" s="308"/>
      <c r="DH174" s="308"/>
      <c r="DI174" s="308"/>
      <c r="DJ174" s="308"/>
      <c r="DK174" s="308"/>
      <c r="DL174" s="308"/>
      <c r="DM174" s="308"/>
      <c r="DN174" s="308"/>
      <c r="DO174" s="308"/>
      <c r="DP174" s="308"/>
      <c r="DQ174" s="308"/>
      <c r="DR174" s="308"/>
      <c r="DS174" s="308"/>
      <c r="DT174" s="308"/>
      <c r="DU174" s="308"/>
      <c r="DV174" s="308"/>
      <c r="DW174" s="308"/>
      <c r="DX174" s="308"/>
      <c r="DY174" s="308"/>
      <c r="DZ174" s="308"/>
      <c r="EA174" s="308"/>
      <c r="EB174" s="308"/>
      <c r="EC174" s="308"/>
      <c r="ED174" s="308"/>
      <c r="EE174" s="308"/>
      <c r="EF174" s="308"/>
      <c r="EG174" s="308"/>
      <c r="EH174" s="308"/>
      <c r="EI174" s="308"/>
      <c r="EJ174" s="308"/>
      <c r="EK174" s="308"/>
      <c r="EL174" s="308"/>
      <c r="EM174" s="308"/>
      <c r="EN174" s="308"/>
      <c r="EO174" s="308"/>
      <c r="EP174" s="308"/>
      <c r="EQ174" s="308"/>
      <c r="ER174" s="308"/>
      <c r="ES174" s="308"/>
      <c r="ET174" s="308"/>
      <c r="EU174" s="308"/>
      <c r="EV174" s="308"/>
      <c r="EW174" s="308"/>
    </row>
    <row r="175" spans="1:153" x14ac:dyDescent="0.25">
      <c r="B175" s="360"/>
      <c r="C175" s="360"/>
      <c r="D175" s="360"/>
      <c r="E175" s="308"/>
      <c r="F175" s="308"/>
      <c r="G175" s="308"/>
      <c r="H175" s="361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  <c r="AP175" s="308"/>
      <c r="AQ175" s="308"/>
      <c r="AR175" s="308"/>
      <c r="AS175" s="308"/>
      <c r="AT175" s="308"/>
      <c r="AU175" s="308"/>
      <c r="AV175" s="308"/>
      <c r="AW175" s="308"/>
      <c r="AX175" s="308"/>
      <c r="AY175" s="308"/>
      <c r="AZ175" s="308"/>
      <c r="BA175" s="308"/>
      <c r="BB175" s="308"/>
      <c r="BC175" s="308"/>
      <c r="BD175" s="308"/>
      <c r="BE175" s="308"/>
      <c r="BF175" s="308"/>
      <c r="BG175" s="308"/>
      <c r="BH175" s="308"/>
      <c r="BI175" s="308"/>
      <c r="BJ175" s="308"/>
      <c r="BK175" s="308"/>
      <c r="BL175" s="308"/>
      <c r="BM175" s="308"/>
      <c r="BN175" s="308"/>
      <c r="BO175" s="308"/>
      <c r="BP175" s="308"/>
      <c r="BQ175" s="308"/>
      <c r="BR175" s="308"/>
      <c r="BS175" s="308"/>
      <c r="BT175" s="308"/>
      <c r="BU175" s="308"/>
      <c r="BV175" s="308"/>
      <c r="BW175" s="308"/>
      <c r="BX175" s="308"/>
      <c r="BY175" s="308"/>
      <c r="BZ175" s="308"/>
      <c r="CA175" s="308"/>
      <c r="CB175" s="308"/>
      <c r="CC175" s="308"/>
      <c r="CD175" s="308"/>
      <c r="CE175" s="308"/>
      <c r="CF175" s="308"/>
      <c r="CG175" s="308"/>
      <c r="CH175" s="308"/>
      <c r="CI175" s="308"/>
      <c r="CJ175" s="308"/>
      <c r="CK175" s="308"/>
      <c r="CL175" s="308"/>
      <c r="CM175" s="308"/>
      <c r="CN175" s="308"/>
      <c r="CO175" s="308"/>
      <c r="CP175" s="308"/>
      <c r="CQ175" s="308"/>
      <c r="CR175" s="308"/>
      <c r="CS175" s="308"/>
      <c r="CT175" s="308"/>
      <c r="CU175" s="308"/>
      <c r="CV175" s="308"/>
      <c r="CW175" s="308"/>
      <c r="CX175" s="308"/>
      <c r="CY175" s="308"/>
      <c r="CZ175" s="308"/>
      <c r="DA175" s="308"/>
      <c r="DB175" s="308"/>
      <c r="DC175" s="308"/>
      <c r="DD175" s="308"/>
      <c r="DE175" s="308"/>
      <c r="DF175" s="308"/>
      <c r="DG175" s="308"/>
      <c r="DH175" s="308"/>
      <c r="DI175" s="308"/>
      <c r="DJ175" s="308"/>
      <c r="DK175" s="308"/>
      <c r="DL175" s="308"/>
      <c r="DM175" s="308"/>
      <c r="DN175" s="308"/>
      <c r="DO175" s="308"/>
      <c r="DP175" s="308"/>
      <c r="DQ175" s="308"/>
      <c r="DR175" s="308"/>
      <c r="DS175" s="308"/>
      <c r="DT175" s="308"/>
      <c r="DU175" s="308"/>
      <c r="DV175" s="308"/>
      <c r="DW175" s="308"/>
      <c r="DX175" s="308"/>
      <c r="DY175" s="308"/>
      <c r="DZ175" s="308"/>
      <c r="EA175" s="308"/>
      <c r="EB175" s="308"/>
      <c r="EC175" s="308"/>
      <c r="ED175" s="308"/>
      <c r="EE175" s="308"/>
      <c r="EF175" s="308"/>
      <c r="EG175" s="308"/>
      <c r="EH175" s="308"/>
      <c r="EI175" s="308"/>
      <c r="EJ175" s="308"/>
      <c r="EK175" s="308"/>
      <c r="EL175" s="308"/>
      <c r="EM175" s="308"/>
      <c r="EN175" s="308"/>
      <c r="EO175" s="308"/>
      <c r="EP175" s="308"/>
      <c r="EQ175" s="308"/>
      <c r="ER175" s="308"/>
      <c r="ES175" s="308"/>
      <c r="ET175" s="308"/>
      <c r="EU175" s="308"/>
      <c r="EV175" s="308"/>
      <c r="EW175" s="308"/>
    </row>
    <row r="176" spans="1:153" x14ac:dyDescent="0.25">
      <c r="B176" s="360"/>
      <c r="C176" s="360"/>
      <c r="D176" s="360"/>
      <c r="E176" s="308"/>
      <c r="F176" s="308"/>
      <c r="G176" s="308"/>
      <c r="H176" s="361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308"/>
      <c r="BU176" s="308"/>
      <c r="BV176" s="308"/>
      <c r="BW176" s="308"/>
      <c r="BX176" s="308"/>
      <c r="BY176" s="308"/>
      <c r="BZ176" s="308"/>
      <c r="CA176" s="308"/>
      <c r="CB176" s="308"/>
      <c r="CC176" s="308"/>
      <c r="CD176" s="308"/>
      <c r="CE176" s="308"/>
      <c r="CF176" s="308"/>
      <c r="CG176" s="308"/>
      <c r="CH176" s="308"/>
      <c r="CI176" s="308"/>
      <c r="CJ176" s="308"/>
      <c r="CK176" s="308"/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308"/>
      <c r="DE176" s="308"/>
      <c r="DF176" s="308"/>
      <c r="DG176" s="308"/>
      <c r="DH176" s="308"/>
      <c r="DI176" s="308"/>
      <c r="DJ176" s="308"/>
      <c r="DK176" s="308"/>
      <c r="DL176" s="308"/>
      <c r="DM176" s="308"/>
      <c r="DN176" s="308"/>
      <c r="DO176" s="308"/>
      <c r="DP176" s="308"/>
      <c r="DQ176" s="308"/>
      <c r="DR176" s="308"/>
      <c r="DS176" s="308"/>
      <c r="DT176" s="308"/>
      <c r="DU176" s="308"/>
      <c r="DV176" s="308"/>
      <c r="DW176" s="308"/>
      <c r="DX176" s="308"/>
      <c r="DY176" s="308"/>
      <c r="DZ176" s="308"/>
      <c r="EA176" s="308"/>
      <c r="EB176" s="308"/>
      <c r="EC176" s="308"/>
      <c r="ED176" s="308"/>
      <c r="EE176" s="308"/>
      <c r="EF176" s="308"/>
      <c r="EG176" s="308"/>
      <c r="EH176" s="308"/>
      <c r="EI176" s="308"/>
      <c r="EJ176" s="308"/>
      <c r="EK176" s="308"/>
      <c r="EL176" s="308"/>
      <c r="EM176" s="308"/>
      <c r="EN176" s="308"/>
      <c r="EO176" s="308"/>
      <c r="EP176" s="308"/>
      <c r="EQ176" s="308"/>
      <c r="ER176" s="308"/>
      <c r="ES176" s="308"/>
      <c r="ET176" s="308"/>
      <c r="EU176" s="308"/>
      <c r="EV176" s="308"/>
      <c r="EW176" s="308"/>
    </row>
    <row r="177" spans="2:153" x14ac:dyDescent="0.25">
      <c r="B177" s="360"/>
      <c r="C177" s="360"/>
      <c r="D177" s="360"/>
      <c r="E177" s="308"/>
      <c r="F177" s="308"/>
      <c r="G177" s="308"/>
      <c r="H177" s="361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8"/>
      <c r="AS177" s="308"/>
      <c r="AT177" s="308"/>
      <c r="AU177" s="308"/>
      <c r="AV177" s="308"/>
      <c r="AW177" s="308"/>
      <c r="AX177" s="308"/>
      <c r="AY177" s="308"/>
      <c r="AZ177" s="308"/>
      <c r="BA177" s="308"/>
      <c r="BB177" s="308"/>
      <c r="BC177" s="308"/>
      <c r="BD177" s="308"/>
      <c r="BE177" s="308"/>
      <c r="BF177" s="308"/>
      <c r="BG177" s="308"/>
      <c r="BH177" s="308"/>
      <c r="BI177" s="308"/>
      <c r="BJ177" s="308"/>
      <c r="BK177" s="308"/>
      <c r="BL177" s="308"/>
      <c r="BM177" s="308"/>
      <c r="BN177" s="308"/>
      <c r="BO177" s="308"/>
      <c r="BP177" s="308"/>
      <c r="BQ177" s="308"/>
      <c r="BR177" s="308"/>
      <c r="BS177" s="308"/>
      <c r="BT177" s="308"/>
      <c r="BU177" s="308"/>
      <c r="BV177" s="308"/>
      <c r="BW177" s="308"/>
      <c r="BX177" s="308"/>
      <c r="BY177" s="308"/>
      <c r="BZ177" s="308"/>
      <c r="CA177" s="308"/>
      <c r="CB177" s="308"/>
      <c r="CC177" s="308"/>
      <c r="CD177" s="308"/>
      <c r="CE177" s="308"/>
      <c r="CF177" s="308"/>
      <c r="CG177" s="308"/>
      <c r="CH177" s="308"/>
      <c r="CI177" s="308"/>
      <c r="CJ177" s="308"/>
      <c r="CK177" s="308"/>
      <c r="CL177" s="308"/>
      <c r="CM177" s="308"/>
      <c r="CN177" s="308"/>
      <c r="CO177" s="308"/>
      <c r="CP177" s="308"/>
      <c r="CQ177" s="308"/>
      <c r="CR177" s="308"/>
      <c r="CS177" s="308"/>
      <c r="CT177" s="308"/>
      <c r="CU177" s="308"/>
      <c r="CV177" s="308"/>
      <c r="CW177" s="308"/>
      <c r="CX177" s="308"/>
      <c r="CY177" s="308"/>
      <c r="CZ177" s="308"/>
      <c r="DA177" s="308"/>
      <c r="DB177" s="308"/>
      <c r="DC177" s="308"/>
      <c r="DD177" s="308"/>
      <c r="DE177" s="308"/>
      <c r="DF177" s="308"/>
      <c r="DG177" s="308"/>
      <c r="DH177" s="308"/>
      <c r="DI177" s="308"/>
      <c r="DJ177" s="308"/>
      <c r="DK177" s="308"/>
      <c r="DL177" s="308"/>
      <c r="DM177" s="308"/>
      <c r="DN177" s="308"/>
      <c r="DO177" s="308"/>
      <c r="DP177" s="308"/>
      <c r="DQ177" s="308"/>
      <c r="DR177" s="308"/>
      <c r="DS177" s="308"/>
      <c r="DT177" s="308"/>
      <c r="DU177" s="308"/>
      <c r="DV177" s="308"/>
      <c r="DW177" s="308"/>
      <c r="DX177" s="308"/>
      <c r="DY177" s="308"/>
      <c r="DZ177" s="308"/>
      <c r="EA177" s="308"/>
      <c r="EB177" s="308"/>
      <c r="EC177" s="308"/>
      <c r="ED177" s="308"/>
      <c r="EE177" s="308"/>
      <c r="EF177" s="308"/>
      <c r="EG177" s="308"/>
      <c r="EH177" s="308"/>
      <c r="EI177" s="308"/>
      <c r="EJ177" s="308"/>
      <c r="EK177" s="308"/>
      <c r="EL177" s="308"/>
      <c r="EM177" s="308"/>
      <c r="EN177" s="308"/>
      <c r="EO177" s="308"/>
      <c r="EP177" s="308"/>
      <c r="EQ177" s="308"/>
      <c r="ER177" s="308"/>
      <c r="ES177" s="308"/>
      <c r="ET177" s="308"/>
      <c r="EU177" s="308"/>
      <c r="EV177" s="308"/>
      <c r="EW177" s="308"/>
    </row>
    <row r="178" spans="2:153" x14ac:dyDescent="0.25">
      <c r="B178" s="360"/>
      <c r="C178" s="360"/>
      <c r="D178" s="360"/>
      <c r="E178" s="308"/>
      <c r="F178" s="308"/>
      <c r="G178" s="308"/>
      <c r="H178" s="361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  <c r="AP178" s="308"/>
      <c r="AQ178" s="308"/>
      <c r="AR178" s="308"/>
      <c r="AS178" s="308"/>
      <c r="AT178" s="308"/>
      <c r="AU178" s="308"/>
      <c r="AV178" s="308"/>
      <c r="AW178" s="308"/>
      <c r="AX178" s="308"/>
      <c r="AY178" s="308"/>
      <c r="AZ178" s="308"/>
      <c r="BA178" s="308"/>
      <c r="BB178" s="308"/>
      <c r="BC178" s="308"/>
      <c r="BD178" s="308"/>
      <c r="BE178" s="308"/>
      <c r="BF178" s="308"/>
      <c r="BG178" s="308"/>
      <c r="BH178" s="308"/>
      <c r="BI178" s="308"/>
      <c r="BJ178" s="308"/>
      <c r="BK178" s="308"/>
      <c r="BL178" s="308"/>
      <c r="BM178" s="308"/>
      <c r="BN178" s="308"/>
      <c r="BO178" s="308"/>
      <c r="BP178" s="308"/>
      <c r="BQ178" s="308"/>
      <c r="BR178" s="308"/>
      <c r="BS178" s="308"/>
      <c r="BT178" s="308"/>
      <c r="BU178" s="308"/>
      <c r="BV178" s="308"/>
      <c r="BW178" s="308"/>
      <c r="BX178" s="308"/>
      <c r="BY178" s="308"/>
      <c r="BZ178" s="308"/>
      <c r="CA178" s="308"/>
      <c r="CB178" s="308"/>
      <c r="CC178" s="308"/>
      <c r="CD178" s="308"/>
      <c r="CE178" s="308"/>
      <c r="CF178" s="308"/>
      <c r="CG178" s="308"/>
      <c r="CH178" s="308"/>
      <c r="CI178" s="308"/>
      <c r="CJ178" s="308"/>
      <c r="CK178" s="308"/>
      <c r="CL178" s="308"/>
      <c r="CM178" s="308"/>
      <c r="CN178" s="308"/>
      <c r="CO178" s="308"/>
      <c r="CP178" s="308"/>
      <c r="CQ178" s="308"/>
      <c r="CR178" s="308"/>
      <c r="CS178" s="308"/>
      <c r="CT178" s="308"/>
      <c r="CU178" s="308"/>
      <c r="CV178" s="308"/>
      <c r="CW178" s="308"/>
      <c r="CX178" s="308"/>
      <c r="CY178" s="308"/>
      <c r="CZ178" s="308"/>
      <c r="DA178" s="308"/>
      <c r="DB178" s="308"/>
      <c r="DC178" s="308"/>
      <c r="DD178" s="308"/>
      <c r="DE178" s="308"/>
      <c r="DF178" s="308"/>
      <c r="DG178" s="308"/>
      <c r="DH178" s="308"/>
      <c r="DI178" s="308"/>
      <c r="DJ178" s="308"/>
      <c r="DK178" s="308"/>
      <c r="DL178" s="308"/>
      <c r="DM178" s="308"/>
      <c r="DN178" s="308"/>
      <c r="DO178" s="308"/>
      <c r="DP178" s="308"/>
      <c r="DQ178" s="308"/>
      <c r="DR178" s="308"/>
      <c r="DS178" s="308"/>
      <c r="DT178" s="308"/>
      <c r="DU178" s="308"/>
      <c r="DV178" s="308"/>
      <c r="DW178" s="308"/>
      <c r="DX178" s="308"/>
      <c r="DY178" s="308"/>
      <c r="DZ178" s="308"/>
      <c r="EA178" s="308"/>
      <c r="EB178" s="308"/>
      <c r="EC178" s="308"/>
      <c r="ED178" s="308"/>
      <c r="EE178" s="308"/>
      <c r="EF178" s="308"/>
      <c r="EG178" s="308"/>
      <c r="EH178" s="308"/>
      <c r="EI178" s="308"/>
      <c r="EJ178" s="308"/>
      <c r="EK178" s="308"/>
      <c r="EL178" s="308"/>
      <c r="EM178" s="308"/>
      <c r="EN178" s="308"/>
      <c r="EO178" s="308"/>
      <c r="EP178" s="308"/>
      <c r="EQ178" s="308"/>
      <c r="ER178" s="308"/>
      <c r="ES178" s="308"/>
      <c r="ET178" s="308"/>
      <c r="EU178" s="308"/>
      <c r="EV178" s="308"/>
      <c r="EW178" s="308"/>
    </row>
    <row r="179" spans="2:153" x14ac:dyDescent="0.25">
      <c r="B179" s="360"/>
      <c r="C179" s="360"/>
      <c r="D179" s="360"/>
      <c r="E179" s="308"/>
      <c r="F179" s="308"/>
      <c r="G179" s="308"/>
      <c r="H179" s="361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  <c r="AP179" s="308"/>
      <c r="AQ179" s="308"/>
      <c r="AR179" s="308"/>
      <c r="AS179" s="308"/>
      <c r="AT179" s="308"/>
      <c r="AU179" s="308"/>
      <c r="AV179" s="308"/>
      <c r="AW179" s="308"/>
      <c r="AX179" s="308"/>
      <c r="AY179" s="308"/>
      <c r="AZ179" s="308"/>
      <c r="BA179" s="308"/>
      <c r="BB179" s="308"/>
      <c r="BC179" s="308"/>
      <c r="BD179" s="308"/>
      <c r="BE179" s="308"/>
      <c r="BF179" s="308"/>
      <c r="BG179" s="308"/>
      <c r="BH179" s="308"/>
      <c r="BI179" s="308"/>
      <c r="BJ179" s="308"/>
      <c r="BK179" s="308"/>
      <c r="BL179" s="308"/>
      <c r="BM179" s="308"/>
      <c r="BN179" s="308"/>
      <c r="BO179" s="308"/>
      <c r="BP179" s="308"/>
      <c r="BQ179" s="308"/>
      <c r="BR179" s="308"/>
      <c r="BS179" s="308"/>
      <c r="BT179" s="308"/>
      <c r="BU179" s="308"/>
      <c r="BV179" s="308"/>
      <c r="BW179" s="308"/>
      <c r="BX179" s="308"/>
      <c r="BY179" s="308"/>
      <c r="BZ179" s="308"/>
      <c r="CA179" s="308"/>
      <c r="CB179" s="308"/>
      <c r="CC179" s="308"/>
      <c r="CD179" s="308"/>
      <c r="CE179" s="308"/>
      <c r="CF179" s="308"/>
      <c r="CG179" s="308"/>
      <c r="CH179" s="308"/>
      <c r="CI179" s="308"/>
      <c r="CJ179" s="308"/>
      <c r="CK179" s="308"/>
      <c r="CL179" s="308"/>
      <c r="CM179" s="308"/>
      <c r="CN179" s="308"/>
      <c r="CO179" s="308"/>
      <c r="CP179" s="308"/>
      <c r="CQ179" s="308"/>
      <c r="CR179" s="308"/>
      <c r="CS179" s="308"/>
      <c r="CT179" s="308"/>
      <c r="CU179" s="308"/>
      <c r="CV179" s="308"/>
      <c r="CW179" s="308"/>
      <c r="CX179" s="308"/>
      <c r="CY179" s="308"/>
      <c r="CZ179" s="308"/>
      <c r="DA179" s="308"/>
      <c r="DB179" s="308"/>
      <c r="DC179" s="308"/>
      <c r="DD179" s="308"/>
      <c r="DE179" s="308"/>
      <c r="DF179" s="308"/>
      <c r="DG179" s="308"/>
      <c r="DH179" s="308"/>
      <c r="DI179" s="308"/>
      <c r="DJ179" s="308"/>
      <c r="DK179" s="308"/>
      <c r="DL179" s="308"/>
      <c r="DM179" s="308"/>
      <c r="DN179" s="308"/>
      <c r="DO179" s="308"/>
      <c r="DP179" s="308"/>
      <c r="DQ179" s="308"/>
      <c r="DR179" s="308"/>
      <c r="DS179" s="308"/>
      <c r="DT179" s="308"/>
      <c r="DU179" s="308"/>
      <c r="DV179" s="308"/>
      <c r="DW179" s="308"/>
      <c r="DX179" s="308"/>
      <c r="DY179" s="308"/>
      <c r="DZ179" s="308"/>
      <c r="EA179" s="308"/>
      <c r="EB179" s="308"/>
      <c r="EC179" s="308"/>
      <c r="ED179" s="308"/>
      <c r="EE179" s="308"/>
      <c r="EF179" s="308"/>
      <c r="EG179" s="308"/>
      <c r="EH179" s="308"/>
      <c r="EI179" s="308"/>
      <c r="EJ179" s="308"/>
      <c r="EK179" s="308"/>
      <c r="EL179" s="308"/>
      <c r="EM179" s="308"/>
      <c r="EN179" s="308"/>
      <c r="EO179" s="308"/>
      <c r="EP179" s="308"/>
      <c r="EQ179" s="308"/>
      <c r="ER179" s="308"/>
      <c r="ES179" s="308"/>
      <c r="ET179" s="308"/>
      <c r="EU179" s="308"/>
      <c r="EV179" s="308"/>
      <c r="EW179" s="308"/>
    </row>
    <row r="180" spans="2:153" x14ac:dyDescent="0.25">
      <c r="B180" s="360"/>
      <c r="C180" s="360"/>
      <c r="D180" s="360"/>
      <c r="E180" s="308"/>
      <c r="F180" s="308"/>
      <c r="G180" s="308"/>
      <c r="H180" s="361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8"/>
      <c r="AS180" s="308"/>
      <c r="AT180" s="308"/>
      <c r="AU180" s="308"/>
      <c r="AV180" s="308"/>
      <c r="AW180" s="308"/>
      <c r="AX180" s="308"/>
      <c r="AY180" s="308"/>
      <c r="AZ180" s="308"/>
      <c r="BA180" s="308"/>
      <c r="BB180" s="308"/>
      <c r="BC180" s="308"/>
      <c r="BD180" s="308"/>
      <c r="BE180" s="308"/>
      <c r="BF180" s="308"/>
      <c r="BG180" s="308"/>
      <c r="BH180" s="308"/>
      <c r="BI180" s="308"/>
      <c r="BJ180" s="308"/>
      <c r="BK180" s="308"/>
      <c r="BL180" s="308"/>
      <c r="BM180" s="308"/>
      <c r="BN180" s="308"/>
      <c r="BO180" s="308"/>
      <c r="BP180" s="308"/>
      <c r="BQ180" s="308"/>
      <c r="BR180" s="308"/>
      <c r="BS180" s="308"/>
      <c r="BT180" s="308"/>
      <c r="BU180" s="308"/>
      <c r="BV180" s="308"/>
      <c r="BW180" s="308"/>
      <c r="BX180" s="308"/>
      <c r="BY180" s="308"/>
      <c r="BZ180" s="308"/>
      <c r="CA180" s="308"/>
      <c r="CB180" s="308"/>
      <c r="CC180" s="308"/>
      <c r="CD180" s="308"/>
      <c r="CE180" s="308"/>
      <c r="CF180" s="308"/>
      <c r="CG180" s="308"/>
      <c r="CH180" s="308"/>
      <c r="CI180" s="308"/>
      <c r="CJ180" s="308"/>
      <c r="CK180" s="308"/>
      <c r="CL180" s="308"/>
      <c r="CM180" s="308"/>
      <c r="CN180" s="308"/>
      <c r="CO180" s="308"/>
      <c r="CP180" s="308"/>
      <c r="CQ180" s="308"/>
      <c r="CR180" s="308"/>
      <c r="CS180" s="308"/>
      <c r="CT180" s="308"/>
      <c r="CU180" s="308"/>
      <c r="CV180" s="308"/>
      <c r="CW180" s="308"/>
      <c r="CX180" s="308"/>
      <c r="CY180" s="308"/>
      <c r="CZ180" s="308"/>
      <c r="DA180" s="308"/>
      <c r="DB180" s="308"/>
      <c r="DC180" s="308"/>
      <c r="DD180" s="308"/>
      <c r="DE180" s="308"/>
      <c r="DF180" s="308"/>
      <c r="DG180" s="308"/>
      <c r="DH180" s="308"/>
      <c r="DI180" s="308"/>
      <c r="DJ180" s="308"/>
      <c r="DK180" s="308"/>
      <c r="DL180" s="308"/>
      <c r="DM180" s="308"/>
      <c r="DN180" s="308"/>
      <c r="DO180" s="308"/>
      <c r="DP180" s="308"/>
      <c r="DQ180" s="308"/>
      <c r="DR180" s="308"/>
      <c r="DS180" s="308"/>
      <c r="DT180" s="308"/>
      <c r="DU180" s="308"/>
      <c r="DV180" s="308"/>
      <c r="DW180" s="308"/>
      <c r="DX180" s="308"/>
      <c r="DY180" s="308"/>
      <c r="DZ180" s="308"/>
      <c r="EA180" s="308"/>
      <c r="EB180" s="308"/>
      <c r="EC180" s="308"/>
      <c r="ED180" s="308"/>
      <c r="EE180" s="308"/>
      <c r="EF180" s="308"/>
      <c r="EG180" s="308"/>
      <c r="EH180" s="308"/>
      <c r="EI180" s="308"/>
      <c r="EJ180" s="308"/>
      <c r="EK180" s="308"/>
      <c r="EL180" s="308"/>
      <c r="EM180" s="308"/>
      <c r="EN180" s="308"/>
      <c r="EO180" s="308"/>
      <c r="EP180" s="308"/>
      <c r="EQ180" s="308"/>
      <c r="ER180" s="308"/>
      <c r="ES180" s="308"/>
      <c r="ET180" s="308"/>
      <c r="EU180" s="308"/>
      <c r="EV180" s="308"/>
      <c r="EW180" s="308"/>
    </row>
    <row r="181" spans="2:153" x14ac:dyDescent="0.25">
      <c r="B181" s="360"/>
      <c r="C181" s="360"/>
      <c r="D181" s="360"/>
      <c r="E181" s="308"/>
      <c r="F181" s="308"/>
      <c r="G181" s="308"/>
      <c r="H181" s="361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  <c r="AO181" s="308"/>
      <c r="AP181" s="308"/>
      <c r="AQ181" s="308"/>
      <c r="AR181" s="308"/>
      <c r="AS181" s="308"/>
      <c r="AT181" s="308"/>
      <c r="AU181" s="308"/>
      <c r="AV181" s="308"/>
      <c r="AW181" s="308"/>
      <c r="AX181" s="308"/>
      <c r="AY181" s="308"/>
      <c r="AZ181" s="308"/>
      <c r="BA181" s="308"/>
      <c r="BB181" s="308"/>
      <c r="BC181" s="308"/>
      <c r="BD181" s="308"/>
      <c r="BE181" s="308"/>
      <c r="BF181" s="308"/>
      <c r="BG181" s="308"/>
      <c r="BH181" s="308"/>
      <c r="BI181" s="308"/>
      <c r="BJ181" s="308"/>
      <c r="BK181" s="308"/>
      <c r="BL181" s="308"/>
      <c r="BM181" s="308"/>
      <c r="BN181" s="308"/>
      <c r="BO181" s="308"/>
      <c r="BP181" s="308"/>
      <c r="BQ181" s="308"/>
      <c r="BR181" s="308"/>
      <c r="BS181" s="308"/>
      <c r="BT181" s="308"/>
      <c r="BU181" s="308"/>
      <c r="BV181" s="308"/>
      <c r="BW181" s="308"/>
      <c r="BX181" s="308"/>
      <c r="BY181" s="308"/>
      <c r="BZ181" s="308"/>
      <c r="CA181" s="308"/>
      <c r="CB181" s="308"/>
      <c r="CC181" s="308"/>
      <c r="CD181" s="308"/>
      <c r="CE181" s="308"/>
      <c r="CF181" s="308"/>
      <c r="CG181" s="308"/>
      <c r="CH181" s="308"/>
      <c r="CI181" s="308"/>
      <c r="CJ181" s="308"/>
      <c r="CK181" s="308"/>
      <c r="CL181" s="308"/>
      <c r="CM181" s="308"/>
      <c r="CN181" s="308"/>
      <c r="CO181" s="308"/>
      <c r="CP181" s="308"/>
      <c r="CQ181" s="308"/>
      <c r="CR181" s="308"/>
      <c r="CS181" s="308"/>
      <c r="CT181" s="308"/>
      <c r="CU181" s="308"/>
      <c r="CV181" s="308"/>
      <c r="CW181" s="308"/>
      <c r="CX181" s="308"/>
      <c r="CY181" s="308"/>
      <c r="CZ181" s="308"/>
      <c r="DA181" s="308"/>
      <c r="DB181" s="308"/>
      <c r="DC181" s="308"/>
      <c r="DD181" s="308"/>
      <c r="DE181" s="308"/>
      <c r="DF181" s="308"/>
      <c r="DG181" s="308"/>
      <c r="DH181" s="308"/>
      <c r="DI181" s="308"/>
      <c r="DJ181" s="308"/>
      <c r="DK181" s="308"/>
      <c r="DL181" s="308"/>
      <c r="DM181" s="308"/>
      <c r="DN181" s="308"/>
      <c r="DO181" s="308"/>
      <c r="DP181" s="308"/>
      <c r="DQ181" s="308"/>
      <c r="DR181" s="308"/>
      <c r="DS181" s="308"/>
      <c r="DT181" s="308"/>
      <c r="DU181" s="308"/>
      <c r="DV181" s="308"/>
      <c r="DW181" s="308"/>
      <c r="DX181" s="308"/>
      <c r="DY181" s="308"/>
      <c r="DZ181" s="308"/>
      <c r="EA181" s="308"/>
      <c r="EB181" s="308"/>
      <c r="EC181" s="308"/>
      <c r="ED181" s="308"/>
      <c r="EE181" s="308"/>
      <c r="EF181" s="308"/>
      <c r="EG181" s="308"/>
      <c r="EH181" s="308"/>
      <c r="EI181" s="308"/>
      <c r="EJ181" s="308"/>
      <c r="EK181" s="308"/>
      <c r="EL181" s="308"/>
      <c r="EM181" s="308"/>
      <c r="EN181" s="308"/>
      <c r="EO181" s="308"/>
      <c r="EP181" s="308"/>
      <c r="EQ181" s="308"/>
      <c r="ER181" s="308"/>
      <c r="ES181" s="308"/>
      <c r="ET181" s="308"/>
      <c r="EU181" s="308"/>
      <c r="EV181" s="308"/>
      <c r="EW181" s="308"/>
    </row>
    <row r="182" spans="2:153" x14ac:dyDescent="0.25">
      <c r="B182" s="360"/>
      <c r="C182" s="360"/>
      <c r="D182" s="360"/>
      <c r="E182" s="308"/>
      <c r="F182" s="308"/>
      <c r="G182" s="308"/>
      <c r="H182" s="361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V182" s="308"/>
      <c r="AW182" s="308"/>
      <c r="AX182" s="308"/>
      <c r="AY182" s="308"/>
      <c r="AZ182" s="308"/>
      <c r="BA182" s="308"/>
      <c r="BB182" s="308"/>
      <c r="BC182" s="308"/>
      <c r="BD182" s="308"/>
      <c r="BE182" s="308"/>
      <c r="BF182" s="308"/>
      <c r="BG182" s="308"/>
      <c r="BH182" s="308"/>
      <c r="BI182" s="308"/>
      <c r="BJ182" s="308"/>
      <c r="BK182" s="308"/>
      <c r="BL182" s="308"/>
      <c r="BM182" s="308"/>
      <c r="BN182" s="308"/>
      <c r="BO182" s="308"/>
      <c r="BP182" s="308"/>
      <c r="BQ182" s="308"/>
      <c r="BR182" s="308"/>
      <c r="BS182" s="308"/>
      <c r="BT182" s="308"/>
      <c r="BU182" s="308"/>
      <c r="BV182" s="308"/>
      <c r="BW182" s="308"/>
      <c r="BX182" s="308"/>
      <c r="BY182" s="308"/>
      <c r="BZ182" s="308"/>
      <c r="CA182" s="308"/>
      <c r="CB182" s="308"/>
      <c r="CC182" s="308"/>
      <c r="CD182" s="308"/>
      <c r="CE182" s="308"/>
      <c r="CF182" s="308"/>
      <c r="CG182" s="308"/>
      <c r="CH182" s="308"/>
      <c r="CI182" s="308"/>
      <c r="CJ182" s="308"/>
      <c r="CK182" s="308"/>
      <c r="CL182" s="308"/>
      <c r="CM182" s="308"/>
      <c r="CN182" s="308"/>
      <c r="CO182" s="308"/>
      <c r="CP182" s="308"/>
      <c r="CQ182" s="308"/>
      <c r="CR182" s="308"/>
      <c r="CS182" s="308"/>
      <c r="CT182" s="308"/>
      <c r="CU182" s="308"/>
      <c r="CV182" s="308"/>
      <c r="CW182" s="308"/>
      <c r="CX182" s="308"/>
      <c r="CY182" s="308"/>
      <c r="CZ182" s="308"/>
      <c r="DA182" s="308"/>
      <c r="DB182" s="308"/>
      <c r="DC182" s="308"/>
      <c r="DD182" s="308"/>
      <c r="DE182" s="308"/>
      <c r="DF182" s="308"/>
      <c r="DG182" s="308"/>
      <c r="DH182" s="308"/>
      <c r="DI182" s="308"/>
      <c r="DJ182" s="308"/>
      <c r="DK182" s="308"/>
      <c r="DL182" s="308"/>
      <c r="DM182" s="308"/>
      <c r="DN182" s="308"/>
      <c r="DO182" s="308"/>
      <c r="DP182" s="308"/>
      <c r="DQ182" s="308"/>
      <c r="DR182" s="308"/>
      <c r="DS182" s="308"/>
      <c r="DT182" s="308"/>
      <c r="DU182" s="308"/>
      <c r="DV182" s="308"/>
      <c r="DW182" s="308"/>
      <c r="DX182" s="308"/>
      <c r="DY182" s="308"/>
      <c r="DZ182" s="308"/>
      <c r="EA182" s="308"/>
      <c r="EB182" s="308"/>
      <c r="EC182" s="308"/>
      <c r="ED182" s="308"/>
      <c r="EE182" s="308"/>
      <c r="EF182" s="308"/>
      <c r="EG182" s="308"/>
      <c r="EH182" s="308"/>
      <c r="EI182" s="308"/>
      <c r="EJ182" s="308"/>
      <c r="EK182" s="308"/>
      <c r="EL182" s="308"/>
      <c r="EM182" s="308"/>
      <c r="EN182" s="308"/>
      <c r="EO182" s="308"/>
      <c r="EP182" s="308"/>
      <c r="EQ182" s="308"/>
      <c r="ER182" s="308"/>
      <c r="ES182" s="308"/>
      <c r="ET182" s="308"/>
      <c r="EU182" s="308"/>
      <c r="EV182" s="308"/>
      <c r="EW182" s="308"/>
    </row>
    <row r="183" spans="2:153" x14ac:dyDescent="0.25">
      <c r="B183" s="360"/>
      <c r="C183" s="360"/>
      <c r="D183" s="360"/>
      <c r="E183" s="308"/>
      <c r="F183" s="308"/>
      <c r="G183" s="308"/>
      <c r="H183" s="361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  <c r="AP183" s="308"/>
      <c r="AQ183" s="308"/>
      <c r="AR183" s="308"/>
      <c r="AS183" s="308"/>
      <c r="AT183" s="308"/>
      <c r="AU183" s="308"/>
      <c r="AV183" s="308"/>
      <c r="AW183" s="308"/>
      <c r="AX183" s="308"/>
      <c r="AY183" s="308"/>
      <c r="AZ183" s="308"/>
      <c r="BA183" s="308"/>
      <c r="BB183" s="308"/>
      <c r="BC183" s="308"/>
      <c r="BD183" s="308"/>
      <c r="BE183" s="308"/>
      <c r="BF183" s="308"/>
      <c r="BG183" s="308"/>
      <c r="BH183" s="308"/>
      <c r="BI183" s="308"/>
      <c r="BJ183" s="308"/>
      <c r="BK183" s="308"/>
      <c r="BL183" s="308"/>
      <c r="BM183" s="308"/>
      <c r="BN183" s="308"/>
      <c r="BO183" s="308"/>
      <c r="BP183" s="308"/>
      <c r="BQ183" s="308"/>
      <c r="BR183" s="308"/>
      <c r="BS183" s="308"/>
      <c r="BT183" s="308"/>
      <c r="BU183" s="308"/>
      <c r="BV183" s="308"/>
      <c r="BW183" s="308"/>
      <c r="BX183" s="308"/>
      <c r="BY183" s="308"/>
      <c r="BZ183" s="308"/>
      <c r="CA183" s="308"/>
      <c r="CB183" s="308"/>
      <c r="CC183" s="308"/>
      <c r="CD183" s="308"/>
      <c r="CE183" s="308"/>
      <c r="CF183" s="308"/>
      <c r="CG183" s="308"/>
      <c r="CH183" s="308"/>
      <c r="CI183" s="308"/>
      <c r="CJ183" s="308"/>
      <c r="CK183" s="308"/>
      <c r="CL183" s="308"/>
      <c r="CM183" s="308"/>
      <c r="CN183" s="308"/>
      <c r="CO183" s="308"/>
      <c r="CP183" s="308"/>
      <c r="CQ183" s="308"/>
      <c r="CR183" s="308"/>
      <c r="CS183" s="308"/>
      <c r="CT183" s="308"/>
      <c r="CU183" s="308"/>
      <c r="CV183" s="308"/>
      <c r="CW183" s="308"/>
      <c r="CX183" s="308"/>
      <c r="CY183" s="308"/>
      <c r="CZ183" s="308"/>
      <c r="DA183" s="308"/>
      <c r="DB183" s="308"/>
      <c r="DC183" s="308"/>
      <c r="DD183" s="308"/>
      <c r="DE183" s="308"/>
      <c r="DF183" s="308"/>
      <c r="DG183" s="308"/>
      <c r="DH183" s="308"/>
      <c r="DI183" s="308"/>
      <c r="DJ183" s="308"/>
      <c r="DK183" s="308"/>
      <c r="DL183" s="308"/>
      <c r="DM183" s="308"/>
      <c r="DN183" s="308"/>
      <c r="DO183" s="308"/>
      <c r="DP183" s="308"/>
      <c r="DQ183" s="308"/>
      <c r="DR183" s="308"/>
      <c r="DS183" s="308"/>
      <c r="DT183" s="308"/>
      <c r="DU183" s="308"/>
      <c r="DV183" s="308"/>
      <c r="DW183" s="308"/>
      <c r="DX183" s="308"/>
      <c r="DY183" s="308"/>
      <c r="DZ183" s="308"/>
      <c r="EA183" s="308"/>
      <c r="EB183" s="308"/>
      <c r="EC183" s="308"/>
      <c r="ED183" s="308"/>
      <c r="EE183" s="308"/>
      <c r="EF183" s="308"/>
      <c r="EG183" s="308"/>
      <c r="EH183" s="308"/>
      <c r="EI183" s="308"/>
      <c r="EJ183" s="308"/>
      <c r="EK183" s="308"/>
      <c r="EL183" s="308"/>
      <c r="EM183" s="308"/>
      <c r="EN183" s="308"/>
      <c r="EO183" s="308"/>
      <c r="EP183" s="308"/>
      <c r="EQ183" s="308"/>
      <c r="ER183" s="308"/>
      <c r="ES183" s="308"/>
      <c r="ET183" s="308"/>
      <c r="EU183" s="308"/>
      <c r="EV183" s="308"/>
      <c r="EW183" s="308"/>
    </row>
    <row r="184" spans="2:153" x14ac:dyDescent="0.25">
      <c r="B184" s="360"/>
      <c r="C184" s="360"/>
      <c r="D184" s="360"/>
      <c r="E184" s="308"/>
      <c r="F184" s="308"/>
      <c r="G184" s="308"/>
      <c r="H184" s="361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  <c r="AP184" s="308"/>
      <c r="AQ184" s="308"/>
      <c r="AR184" s="308"/>
      <c r="AS184" s="308"/>
      <c r="AT184" s="308"/>
      <c r="AU184" s="308"/>
      <c r="AV184" s="308"/>
      <c r="AW184" s="308"/>
      <c r="AX184" s="308"/>
      <c r="AY184" s="308"/>
      <c r="AZ184" s="308"/>
      <c r="BA184" s="308"/>
      <c r="BB184" s="308"/>
      <c r="BC184" s="308"/>
      <c r="BD184" s="308"/>
      <c r="BE184" s="308"/>
      <c r="BF184" s="308"/>
      <c r="BG184" s="308"/>
      <c r="BH184" s="308"/>
      <c r="BI184" s="308"/>
      <c r="BJ184" s="308"/>
      <c r="BK184" s="308"/>
      <c r="BL184" s="308"/>
      <c r="BM184" s="308"/>
      <c r="BN184" s="308"/>
      <c r="BO184" s="308"/>
      <c r="BP184" s="308"/>
      <c r="BQ184" s="308"/>
      <c r="BR184" s="308"/>
      <c r="BS184" s="308"/>
      <c r="BT184" s="308"/>
      <c r="BU184" s="308"/>
      <c r="BV184" s="308"/>
      <c r="BW184" s="308"/>
      <c r="BX184" s="308"/>
      <c r="BY184" s="308"/>
      <c r="BZ184" s="308"/>
      <c r="CA184" s="308"/>
      <c r="CB184" s="308"/>
      <c r="CC184" s="308"/>
      <c r="CD184" s="308"/>
      <c r="CE184" s="308"/>
      <c r="CF184" s="308"/>
      <c r="CG184" s="308"/>
      <c r="CH184" s="308"/>
      <c r="CI184" s="308"/>
      <c r="CJ184" s="308"/>
      <c r="CK184" s="308"/>
      <c r="CL184" s="308"/>
      <c r="CM184" s="308"/>
      <c r="CN184" s="308"/>
      <c r="CO184" s="308"/>
      <c r="CP184" s="308"/>
      <c r="CQ184" s="308"/>
      <c r="CR184" s="308"/>
      <c r="CS184" s="308"/>
      <c r="CT184" s="308"/>
      <c r="CU184" s="308"/>
      <c r="CV184" s="308"/>
      <c r="CW184" s="308"/>
      <c r="CX184" s="308"/>
      <c r="CY184" s="308"/>
      <c r="CZ184" s="308"/>
      <c r="DA184" s="308"/>
      <c r="DB184" s="308"/>
      <c r="DC184" s="308"/>
      <c r="DD184" s="308"/>
      <c r="DE184" s="308"/>
      <c r="DF184" s="308"/>
      <c r="DG184" s="308"/>
      <c r="DH184" s="308"/>
      <c r="DI184" s="308"/>
      <c r="DJ184" s="308"/>
      <c r="DK184" s="308"/>
      <c r="DL184" s="308"/>
      <c r="DM184" s="308"/>
      <c r="DN184" s="308"/>
      <c r="DO184" s="308"/>
      <c r="DP184" s="308"/>
      <c r="DQ184" s="308"/>
      <c r="DR184" s="308"/>
      <c r="DS184" s="308"/>
      <c r="DT184" s="308"/>
      <c r="DU184" s="308"/>
      <c r="DV184" s="308"/>
      <c r="DW184" s="308"/>
      <c r="DX184" s="308"/>
      <c r="DY184" s="308"/>
      <c r="DZ184" s="308"/>
      <c r="EA184" s="308"/>
      <c r="EB184" s="308"/>
      <c r="EC184" s="308"/>
      <c r="ED184" s="308"/>
      <c r="EE184" s="308"/>
      <c r="EF184" s="308"/>
      <c r="EG184" s="308"/>
      <c r="EH184" s="308"/>
      <c r="EI184" s="308"/>
      <c r="EJ184" s="308"/>
      <c r="EK184" s="308"/>
      <c r="EL184" s="308"/>
      <c r="EM184" s="308"/>
      <c r="EN184" s="308"/>
      <c r="EO184" s="308"/>
      <c r="EP184" s="308"/>
      <c r="EQ184" s="308"/>
      <c r="ER184" s="308"/>
      <c r="ES184" s="308"/>
      <c r="ET184" s="308"/>
      <c r="EU184" s="308"/>
      <c r="EV184" s="308"/>
      <c r="EW184" s="308"/>
    </row>
    <row r="185" spans="2:153" x14ac:dyDescent="0.25">
      <c r="B185" s="360"/>
      <c r="C185" s="360"/>
      <c r="D185" s="360"/>
      <c r="E185" s="308"/>
      <c r="F185" s="308"/>
      <c r="G185" s="308"/>
      <c r="H185" s="361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  <c r="AP185" s="308"/>
      <c r="AQ185" s="308"/>
      <c r="AR185" s="308"/>
      <c r="AS185" s="308"/>
      <c r="AT185" s="308"/>
      <c r="AU185" s="308"/>
      <c r="AV185" s="308"/>
      <c r="AW185" s="308"/>
      <c r="AX185" s="308"/>
      <c r="AY185" s="308"/>
      <c r="AZ185" s="308"/>
      <c r="BA185" s="308"/>
      <c r="BB185" s="308"/>
      <c r="BC185" s="308"/>
      <c r="BD185" s="308"/>
      <c r="BE185" s="308"/>
      <c r="BF185" s="308"/>
      <c r="BG185" s="308"/>
      <c r="BH185" s="308"/>
      <c r="BI185" s="308"/>
      <c r="BJ185" s="308"/>
      <c r="BK185" s="308"/>
      <c r="BL185" s="308"/>
      <c r="BM185" s="308"/>
      <c r="BN185" s="308"/>
      <c r="BO185" s="308"/>
      <c r="BP185" s="308"/>
      <c r="BQ185" s="308"/>
      <c r="BR185" s="308"/>
      <c r="BS185" s="308"/>
      <c r="BT185" s="308"/>
      <c r="BU185" s="308"/>
      <c r="BV185" s="308"/>
      <c r="BW185" s="308"/>
      <c r="BX185" s="308"/>
      <c r="BY185" s="308"/>
      <c r="BZ185" s="308"/>
      <c r="CA185" s="308"/>
      <c r="CB185" s="308"/>
      <c r="CC185" s="308"/>
      <c r="CD185" s="308"/>
      <c r="CE185" s="308"/>
      <c r="CF185" s="308"/>
      <c r="CG185" s="308"/>
      <c r="CH185" s="308"/>
      <c r="CI185" s="308"/>
      <c r="CJ185" s="308"/>
      <c r="CK185" s="308"/>
      <c r="CL185" s="308"/>
      <c r="CM185" s="308"/>
      <c r="CN185" s="308"/>
      <c r="CO185" s="308"/>
      <c r="CP185" s="308"/>
      <c r="CQ185" s="308"/>
      <c r="CR185" s="308"/>
      <c r="CS185" s="308"/>
      <c r="CT185" s="308"/>
      <c r="CU185" s="308"/>
      <c r="CV185" s="308"/>
      <c r="CW185" s="308"/>
      <c r="CX185" s="308"/>
      <c r="CY185" s="308"/>
      <c r="CZ185" s="308"/>
      <c r="DA185" s="308"/>
      <c r="DB185" s="308"/>
      <c r="DC185" s="308"/>
      <c r="DD185" s="308"/>
      <c r="DE185" s="308"/>
      <c r="DF185" s="308"/>
      <c r="DG185" s="308"/>
      <c r="DH185" s="308"/>
      <c r="DI185" s="308"/>
      <c r="DJ185" s="308"/>
      <c r="DK185" s="308"/>
      <c r="DL185" s="308"/>
      <c r="DM185" s="308"/>
      <c r="DN185" s="308"/>
      <c r="DO185" s="308"/>
      <c r="DP185" s="308"/>
      <c r="DQ185" s="308"/>
      <c r="DR185" s="308"/>
      <c r="DS185" s="308"/>
      <c r="DT185" s="308"/>
      <c r="DU185" s="308"/>
      <c r="DV185" s="308"/>
      <c r="DW185" s="308"/>
      <c r="DX185" s="308"/>
      <c r="DY185" s="308"/>
      <c r="DZ185" s="308"/>
      <c r="EA185" s="308"/>
      <c r="EB185" s="308"/>
      <c r="EC185" s="308"/>
      <c r="ED185" s="308"/>
      <c r="EE185" s="308"/>
      <c r="EF185" s="308"/>
      <c r="EG185" s="308"/>
      <c r="EH185" s="308"/>
      <c r="EI185" s="308"/>
      <c r="EJ185" s="308"/>
      <c r="EK185" s="308"/>
      <c r="EL185" s="308"/>
      <c r="EM185" s="308"/>
      <c r="EN185" s="308"/>
      <c r="EO185" s="308"/>
      <c r="EP185" s="308"/>
      <c r="EQ185" s="308"/>
      <c r="ER185" s="308"/>
      <c r="ES185" s="308"/>
      <c r="ET185" s="308"/>
      <c r="EU185" s="308"/>
      <c r="EV185" s="308"/>
      <c r="EW185" s="308"/>
    </row>
    <row r="186" spans="2:153" x14ac:dyDescent="0.25">
      <c r="B186" s="360"/>
      <c r="C186" s="360"/>
      <c r="D186" s="360"/>
      <c r="E186" s="308"/>
      <c r="F186" s="308"/>
      <c r="G186" s="308"/>
      <c r="H186" s="361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8"/>
      <c r="AW186" s="308"/>
      <c r="AX186" s="308"/>
      <c r="AY186" s="308"/>
      <c r="AZ186" s="308"/>
      <c r="BA186" s="308"/>
      <c r="BB186" s="308"/>
      <c r="BC186" s="308"/>
      <c r="BD186" s="308"/>
      <c r="BE186" s="308"/>
      <c r="BF186" s="308"/>
      <c r="BG186" s="308"/>
      <c r="BH186" s="308"/>
      <c r="BI186" s="308"/>
      <c r="BJ186" s="308"/>
      <c r="BK186" s="308"/>
      <c r="BL186" s="308"/>
      <c r="BM186" s="308"/>
      <c r="BN186" s="308"/>
      <c r="BO186" s="308"/>
      <c r="BP186" s="308"/>
      <c r="BQ186" s="308"/>
      <c r="BR186" s="308"/>
      <c r="BS186" s="308"/>
      <c r="BT186" s="308"/>
      <c r="BU186" s="308"/>
      <c r="BV186" s="308"/>
      <c r="BW186" s="308"/>
      <c r="BX186" s="308"/>
      <c r="BY186" s="308"/>
      <c r="BZ186" s="308"/>
      <c r="CA186" s="308"/>
      <c r="CB186" s="308"/>
      <c r="CC186" s="308"/>
      <c r="CD186" s="308"/>
      <c r="CE186" s="308"/>
      <c r="CF186" s="308"/>
      <c r="CG186" s="308"/>
      <c r="CH186" s="308"/>
      <c r="CI186" s="308"/>
      <c r="CJ186" s="308"/>
      <c r="CK186" s="308"/>
      <c r="CL186" s="308"/>
      <c r="CM186" s="308"/>
      <c r="CN186" s="308"/>
      <c r="CO186" s="308"/>
      <c r="CP186" s="308"/>
      <c r="CQ186" s="308"/>
      <c r="CR186" s="308"/>
      <c r="CS186" s="308"/>
      <c r="CT186" s="308"/>
      <c r="CU186" s="308"/>
      <c r="CV186" s="308"/>
      <c r="CW186" s="308"/>
      <c r="CX186" s="308"/>
      <c r="CY186" s="308"/>
      <c r="CZ186" s="308"/>
      <c r="DA186" s="308"/>
      <c r="DB186" s="308"/>
      <c r="DC186" s="308"/>
      <c r="DD186" s="308"/>
      <c r="DE186" s="308"/>
      <c r="DF186" s="308"/>
      <c r="DG186" s="308"/>
      <c r="DH186" s="308"/>
      <c r="DI186" s="308"/>
      <c r="DJ186" s="308"/>
      <c r="DK186" s="308"/>
      <c r="DL186" s="308"/>
      <c r="DM186" s="308"/>
      <c r="DN186" s="308"/>
      <c r="DO186" s="308"/>
      <c r="DP186" s="308"/>
      <c r="DQ186" s="308"/>
      <c r="DR186" s="308"/>
      <c r="DS186" s="308"/>
      <c r="DT186" s="308"/>
      <c r="DU186" s="308"/>
      <c r="DV186" s="308"/>
      <c r="DW186" s="308"/>
      <c r="DX186" s="308"/>
      <c r="DY186" s="308"/>
      <c r="DZ186" s="308"/>
      <c r="EA186" s="308"/>
      <c r="EB186" s="308"/>
      <c r="EC186" s="308"/>
      <c r="ED186" s="308"/>
      <c r="EE186" s="308"/>
      <c r="EF186" s="308"/>
      <c r="EG186" s="308"/>
      <c r="EH186" s="308"/>
      <c r="EI186" s="308"/>
      <c r="EJ186" s="308"/>
      <c r="EK186" s="308"/>
      <c r="EL186" s="308"/>
      <c r="EM186" s="308"/>
      <c r="EN186" s="308"/>
      <c r="EO186" s="308"/>
      <c r="EP186" s="308"/>
      <c r="EQ186" s="308"/>
      <c r="ER186" s="308"/>
      <c r="ES186" s="308"/>
      <c r="ET186" s="308"/>
      <c r="EU186" s="308"/>
      <c r="EV186" s="308"/>
      <c r="EW186" s="308"/>
    </row>
    <row r="187" spans="2:153" x14ac:dyDescent="0.25">
      <c r="B187" s="360"/>
      <c r="C187" s="360"/>
      <c r="D187" s="360"/>
      <c r="E187" s="308"/>
      <c r="F187" s="308"/>
      <c r="G187" s="308"/>
      <c r="H187" s="361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8"/>
      <c r="AN187" s="308"/>
      <c r="AO187" s="308"/>
      <c r="AP187" s="308"/>
      <c r="AQ187" s="308"/>
      <c r="AR187" s="308"/>
      <c r="AS187" s="308"/>
      <c r="AT187" s="308"/>
      <c r="AU187" s="308"/>
      <c r="AV187" s="308"/>
      <c r="AW187" s="308"/>
      <c r="AX187" s="308"/>
      <c r="AY187" s="308"/>
      <c r="AZ187" s="308"/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8"/>
      <c r="BO187" s="308"/>
      <c r="BP187" s="308"/>
      <c r="BQ187" s="308"/>
      <c r="BR187" s="308"/>
      <c r="BS187" s="308"/>
      <c r="BT187" s="308"/>
      <c r="BU187" s="308"/>
      <c r="BV187" s="308"/>
      <c r="BW187" s="308"/>
      <c r="BX187" s="308"/>
      <c r="BY187" s="308"/>
      <c r="BZ187" s="308"/>
      <c r="CA187" s="308"/>
      <c r="CB187" s="308"/>
      <c r="CC187" s="308"/>
      <c r="CD187" s="308"/>
      <c r="CE187" s="308"/>
      <c r="CF187" s="308"/>
      <c r="CG187" s="308"/>
      <c r="CH187" s="308"/>
      <c r="CI187" s="308"/>
      <c r="CJ187" s="308"/>
      <c r="CK187" s="308"/>
      <c r="CL187" s="308"/>
      <c r="CM187" s="308"/>
      <c r="CN187" s="308"/>
      <c r="CO187" s="308"/>
      <c r="CP187" s="308"/>
      <c r="CQ187" s="308"/>
      <c r="CR187" s="308"/>
      <c r="CS187" s="308"/>
      <c r="CT187" s="308"/>
      <c r="CU187" s="308"/>
      <c r="CV187" s="308"/>
      <c r="CW187" s="308"/>
      <c r="CX187" s="308"/>
      <c r="CY187" s="308"/>
      <c r="CZ187" s="308"/>
      <c r="DA187" s="308"/>
      <c r="DB187" s="308"/>
      <c r="DC187" s="308"/>
      <c r="DD187" s="308"/>
      <c r="DE187" s="308"/>
      <c r="DF187" s="308"/>
      <c r="DG187" s="308"/>
      <c r="DH187" s="308"/>
      <c r="DI187" s="308"/>
      <c r="DJ187" s="308"/>
      <c r="DK187" s="308"/>
      <c r="DL187" s="308"/>
      <c r="DM187" s="308"/>
      <c r="DN187" s="308"/>
      <c r="DO187" s="308"/>
      <c r="DP187" s="308"/>
      <c r="DQ187" s="308"/>
      <c r="DR187" s="308"/>
      <c r="DS187" s="308"/>
      <c r="DT187" s="308"/>
      <c r="DU187" s="308"/>
      <c r="DV187" s="308"/>
      <c r="DW187" s="308"/>
      <c r="DX187" s="308"/>
      <c r="DY187" s="308"/>
      <c r="DZ187" s="308"/>
      <c r="EA187" s="308"/>
      <c r="EB187" s="308"/>
      <c r="EC187" s="308"/>
      <c r="ED187" s="308"/>
      <c r="EE187" s="308"/>
      <c r="EF187" s="308"/>
      <c r="EG187" s="308"/>
      <c r="EH187" s="308"/>
      <c r="EI187" s="308"/>
      <c r="EJ187" s="308"/>
      <c r="EK187" s="308"/>
      <c r="EL187" s="308"/>
      <c r="EM187" s="308"/>
      <c r="EN187" s="308"/>
      <c r="EO187" s="308"/>
      <c r="EP187" s="308"/>
      <c r="EQ187" s="308"/>
      <c r="ER187" s="308"/>
      <c r="ES187" s="308"/>
      <c r="ET187" s="308"/>
      <c r="EU187" s="308"/>
      <c r="EV187" s="308"/>
      <c r="EW187" s="308"/>
    </row>
    <row r="188" spans="2:153" x14ac:dyDescent="0.25">
      <c r="B188" s="360"/>
      <c r="C188" s="360"/>
      <c r="D188" s="360"/>
      <c r="E188" s="308"/>
      <c r="F188" s="308"/>
      <c r="G188" s="308"/>
      <c r="H188" s="361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8"/>
      <c r="AN188" s="308"/>
      <c r="AO188" s="308"/>
      <c r="AP188" s="308"/>
      <c r="AQ188" s="308"/>
      <c r="AR188" s="308"/>
      <c r="AS188" s="308"/>
      <c r="AT188" s="308"/>
      <c r="AU188" s="308"/>
      <c r="AV188" s="308"/>
      <c r="AW188" s="308"/>
      <c r="AX188" s="308"/>
      <c r="AY188" s="308"/>
      <c r="AZ188" s="308"/>
      <c r="BA188" s="308"/>
      <c r="BB188" s="308"/>
      <c r="BC188" s="308"/>
      <c r="BD188" s="308"/>
      <c r="BE188" s="308"/>
      <c r="BF188" s="308"/>
      <c r="BG188" s="308"/>
      <c r="BH188" s="308"/>
      <c r="BI188" s="308"/>
      <c r="BJ188" s="308"/>
      <c r="BK188" s="308"/>
      <c r="BL188" s="308"/>
      <c r="BM188" s="308"/>
      <c r="BN188" s="308"/>
      <c r="BO188" s="308"/>
      <c r="BP188" s="308"/>
      <c r="BQ188" s="308"/>
      <c r="BR188" s="308"/>
      <c r="BS188" s="308"/>
      <c r="BT188" s="308"/>
      <c r="BU188" s="308"/>
      <c r="BV188" s="308"/>
      <c r="BW188" s="308"/>
      <c r="BX188" s="308"/>
      <c r="BY188" s="308"/>
      <c r="BZ188" s="308"/>
      <c r="CA188" s="308"/>
      <c r="CB188" s="308"/>
      <c r="CC188" s="308"/>
      <c r="CD188" s="308"/>
      <c r="CE188" s="308"/>
      <c r="CF188" s="308"/>
      <c r="CG188" s="308"/>
      <c r="CH188" s="308"/>
      <c r="CI188" s="308"/>
      <c r="CJ188" s="308"/>
      <c r="CK188" s="308"/>
      <c r="CL188" s="308"/>
      <c r="CM188" s="308"/>
      <c r="CN188" s="308"/>
      <c r="CO188" s="308"/>
      <c r="CP188" s="308"/>
      <c r="CQ188" s="308"/>
      <c r="CR188" s="308"/>
      <c r="CS188" s="308"/>
      <c r="CT188" s="308"/>
      <c r="CU188" s="308"/>
      <c r="CV188" s="308"/>
      <c r="CW188" s="308"/>
      <c r="CX188" s="308"/>
      <c r="CY188" s="308"/>
      <c r="CZ188" s="308"/>
      <c r="DA188" s="308"/>
      <c r="DB188" s="308"/>
      <c r="DC188" s="308"/>
      <c r="DD188" s="308"/>
      <c r="DE188" s="308"/>
      <c r="DF188" s="308"/>
      <c r="DG188" s="308"/>
      <c r="DH188" s="308"/>
      <c r="DI188" s="308"/>
      <c r="DJ188" s="308"/>
      <c r="DK188" s="308"/>
      <c r="DL188" s="308"/>
      <c r="DM188" s="308"/>
      <c r="DN188" s="308"/>
      <c r="DO188" s="308"/>
      <c r="DP188" s="308"/>
      <c r="DQ188" s="308"/>
      <c r="DR188" s="308"/>
      <c r="DS188" s="308"/>
      <c r="DT188" s="308"/>
      <c r="DU188" s="308"/>
      <c r="DV188" s="308"/>
      <c r="DW188" s="308"/>
      <c r="DX188" s="308"/>
      <c r="DY188" s="308"/>
      <c r="DZ188" s="308"/>
      <c r="EA188" s="308"/>
      <c r="EB188" s="308"/>
      <c r="EC188" s="308"/>
      <c r="ED188" s="308"/>
      <c r="EE188" s="308"/>
      <c r="EF188" s="308"/>
      <c r="EG188" s="308"/>
      <c r="EH188" s="308"/>
      <c r="EI188" s="308"/>
      <c r="EJ188" s="308"/>
      <c r="EK188" s="308"/>
      <c r="EL188" s="308"/>
      <c r="EM188" s="308"/>
      <c r="EN188" s="308"/>
      <c r="EO188" s="308"/>
      <c r="EP188" s="308"/>
      <c r="EQ188" s="308"/>
      <c r="ER188" s="308"/>
      <c r="ES188" s="308"/>
      <c r="ET188" s="308"/>
      <c r="EU188" s="308"/>
      <c r="EV188" s="308"/>
      <c r="EW188" s="308"/>
    </row>
    <row r="189" spans="2:153" x14ac:dyDescent="0.25">
      <c r="B189" s="360"/>
      <c r="C189" s="360"/>
      <c r="D189" s="360"/>
      <c r="E189" s="308"/>
      <c r="F189" s="308"/>
      <c r="G189" s="308"/>
      <c r="H189" s="361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8"/>
      <c r="AV189" s="308"/>
      <c r="AW189" s="308"/>
      <c r="AX189" s="308"/>
      <c r="AY189" s="308"/>
      <c r="AZ189" s="308"/>
      <c r="BA189" s="308"/>
      <c r="BB189" s="308"/>
      <c r="BC189" s="308"/>
      <c r="BD189" s="308"/>
      <c r="BE189" s="308"/>
      <c r="BF189" s="308"/>
      <c r="BG189" s="308"/>
      <c r="BH189" s="308"/>
      <c r="BI189" s="308"/>
      <c r="BJ189" s="308"/>
      <c r="BK189" s="308"/>
      <c r="BL189" s="308"/>
      <c r="BM189" s="308"/>
      <c r="BN189" s="308"/>
      <c r="BO189" s="308"/>
      <c r="BP189" s="308"/>
      <c r="BQ189" s="308"/>
      <c r="BR189" s="308"/>
      <c r="BS189" s="308"/>
      <c r="BT189" s="308"/>
      <c r="BU189" s="308"/>
      <c r="BV189" s="308"/>
      <c r="BW189" s="308"/>
      <c r="BX189" s="308"/>
      <c r="BY189" s="308"/>
      <c r="BZ189" s="308"/>
      <c r="CA189" s="308"/>
      <c r="CB189" s="308"/>
      <c r="CC189" s="308"/>
      <c r="CD189" s="308"/>
      <c r="CE189" s="308"/>
      <c r="CF189" s="308"/>
      <c r="CG189" s="308"/>
      <c r="CH189" s="308"/>
      <c r="CI189" s="308"/>
      <c r="CJ189" s="308"/>
      <c r="CK189" s="308"/>
      <c r="CL189" s="308"/>
      <c r="CM189" s="308"/>
      <c r="CN189" s="308"/>
      <c r="CO189" s="308"/>
      <c r="CP189" s="308"/>
      <c r="CQ189" s="308"/>
      <c r="CR189" s="308"/>
      <c r="CS189" s="308"/>
      <c r="CT189" s="308"/>
      <c r="CU189" s="308"/>
      <c r="CV189" s="308"/>
      <c r="CW189" s="308"/>
      <c r="CX189" s="308"/>
      <c r="CY189" s="308"/>
      <c r="CZ189" s="308"/>
      <c r="DA189" s="308"/>
      <c r="DB189" s="308"/>
      <c r="DC189" s="308"/>
      <c r="DD189" s="308"/>
      <c r="DE189" s="308"/>
      <c r="DF189" s="308"/>
      <c r="DG189" s="308"/>
      <c r="DH189" s="308"/>
      <c r="DI189" s="308"/>
      <c r="DJ189" s="308"/>
      <c r="DK189" s="308"/>
      <c r="DL189" s="308"/>
      <c r="DM189" s="308"/>
      <c r="DN189" s="308"/>
      <c r="DO189" s="308"/>
      <c r="DP189" s="308"/>
      <c r="DQ189" s="308"/>
      <c r="DR189" s="308"/>
      <c r="DS189" s="308"/>
      <c r="DT189" s="308"/>
      <c r="DU189" s="308"/>
      <c r="DV189" s="308"/>
      <c r="DW189" s="308"/>
      <c r="DX189" s="308"/>
      <c r="DY189" s="308"/>
      <c r="DZ189" s="308"/>
      <c r="EA189" s="308"/>
      <c r="EB189" s="308"/>
      <c r="EC189" s="308"/>
      <c r="ED189" s="308"/>
      <c r="EE189" s="308"/>
      <c r="EF189" s="308"/>
      <c r="EG189" s="308"/>
      <c r="EH189" s="308"/>
      <c r="EI189" s="308"/>
      <c r="EJ189" s="308"/>
      <c r="EK189" s="308"/>
      <c r="EL189" s="308"/>
      <c r="EM189" s="308"/>
      <c r="EN189" s="308"/>
      <c r="EO189" s="308"/>
      <c r="EP189" s="308"/>
      <c r="EQ189" s="308"/>
      <c r="ER189" s="308"/>
      <c r="ES189" s="308"/>
      <c r="ET189" s="308"/>
      <c r="EU189" s="308"/>
      <c r="EV189" s="308"/>
      <c r="EW189" s="308"/>
    </row>
    <row r="190" spans="2:153" x14ac:dyDescent="0.25">
      <c r="B190" s="360"/>
      <c r="C190" s="360"/>
      <c r="D190" s="360"/>
      <c r="E190" s="308"/>
      <c r="F190" s="308"/>
      <c r="G190" s="308"/>
      <c r="H190" s="361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  <c r="AP190" s="308"/>
      <c r="AQ190" s="308"/>
      <c r="AR190" s="308"/>
      <c r="AS190" s="308"/>
      <c r="AT190" s="308"/>
      <c r="AU190" s="308"/>
      <c r="AV190" s="308"/>
      <c r="AW190" s="308"/>
      <c r="AX190" s="308"/>
      <c r="AY190" s="308"/>
      <c r="AZ190" s="308"/>
      <c r="BA190" s="308"/>
      <c r="BB190" s="308"/>
      <c r="BC190" s="308"/>
      <c r="BD190" s="308"/>
      <c r="BE190" s="308"/>
      <c r="BF190" s="308"/>
      <c r="BG190" s="308"/>
      <c r="BH190" s="308"/>
      <c r="BI190" s="308"/>
      <c r="BJ190" s="308"/>
      <c r="BK190" s="308"/>
      <c r="BL190" s="308"/>
      <c r="BM190" s="308"/>
      <c r="BN190" s="308"/>
      <c r="BO190" s="308"/>
      <c r="BP190" s="308"/>
      <c r="BQ190" s="308"/>
      <c r="BR190" s="308"/>
      <c r="BS190" s="308"/>
      <c r="BT190" s="308"/>
      <c r="BU190" s="308"/>
      <c r="BV190" s="308"/>
      <c r="BW190" s="308"/>
      <c r="BX190" s="308"/>
      <c r="BY190" s="308"/>
      <c r="BZ190" s="308"/>
      <c r="CA190" s="308"/>
      <c r="CB190" s="308"/>
      <c r="CC190" s="308"/>
      <c r="CD190" s="308"/>
      <c r="CE190" s="308"/>
      <c r="CF190" s="308"/>
      <c r="CG190" s="308"/>
      <c r="CH190" s="308"/>
      <c r="CI190" s="308"/>
      <c r="CJ190" s="308"/>
      <c r="CK190" s="308"/>
      <c r="CL190" s="308"/>
      <c r="CM190" s="308"/>
      <c r="CN190" s="308"/>
      <c r="CO190" s="308"/>
      <c r="CP190" s="308"/>
      <c r="CQ190" s="308"/>
      <c r="CR190" s="308"/>
      <c r="CS190" s="308"/>
      <c r="CT190" s="308"/>
      <c r="CU190" s="308"/>
      <c r="CV190" s="308"/>
      <c r="CW190" s="308"/>
      <c r="CX190" s="308"/>
      <c r="CY190" s="308"/>
      <c r="CZ190" s="308"/>
      <c r="DA190" s="308"/>
      <c r="DB190" s="308"/>
      <c r="DC190" s="308"/>
      <c r="DD190" s="308"/>
      <c r="DE190" s="308"/>
      <c r="DF190" s="308"/>
      <c r="DG190" s="308"/>
      <c r="DH190" s="308"/>
      <c r="DI190" s="308"/>
      <c r="DJ190" s="308"/>
      <c r="DK190" s="308"/>
      <c r="DL190" s="308"/>
      <c r="DM190" s="308"/>
      <c r="DN190" s="308"/>
      <c r="DO190" s="308"/>
      <c r="DP190" s="308"/>
      <c r="DQ190" s="308"/>
      <c r="DR190" s="308"/>
      <c r="DS190" s="308"/>
      <c r="DT190" s="308"/>
      <c r="DU190" s="308"/>
      <c r="DV190" s="308"/>
      <c r="DW190" s="308"/>
      <c r="DX190" s="308"/>
      <c r="DY190" s="308"/>
      <c r="DZ190" s="308"/>
      <c r="EA190" s="308"/>
      <c r="EB190" s="308"/>
      <c r="EC190" s="308"/>
      <c r="ED190" s="308"/>
      <c r="EE190" s="308"/>
      <c r="EF190" s="308"/>
      <c r="EG190" s="308"/>
      <c r="EH190" s="308"/>
      <c r="EI190" s="308"/>
      <c r="EJ190" s="308"/>
      <c r="EK190" s="308"/>
      <c r="EL190" s="308"/>
      <c r="EM190" s="308"/>
      <c r="EN190" s="308"/>
      <c r="EO190" s="308"/>
      <c r="EP190" s="308"/>
      <c r="EQ190" s="308"/>
      <c r="ER190" s="308"/>
      <c r="ES190" s="308"/>
      <c r="ET190" s="308"/>
      <c r="EU190" s="308"/>
      <c r="EV190" s="308"/>
      <c r="EW190" s="308"/>
    </row>
    <row r="191" spans="2:153" x14ac:dyDescent="0.25">
      <c r="B191" s="360"/>
      <c r="C191" s="360"/>
      <c r="D191" s="360"/>
      <c r="E191" s="308"/>
      <c r="F191" s="308"/>
      <c r="G191" s="308"/>
      <c r="H191" s="361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  <c r="AP191" s="308"/>
      <c r="AQ191" s="308"/>
      <c r="AR191" s="308"/>
      <c r="AS191" s="308"/>
      <c r="AT191" s="308"/>
      <c r="AU191" s="308"/>
      <c r="AV191" s="308"/>
      <c r="AW191" s="308"/>
      <c r="AX191" s="308"/>
      <c r="AY191" s="308"/>
      <c r="AZ191" s="308"/>
      <c r="BA191" s="308"/>
      <c r="BB191" s="308"/>
      <c r="BC191" s="308"/>
      <c r="BD191" s="308"/>
      <c r="BE191" s="308"/>
      <c r="BF191" s="308"/>
      <c r="BG191" s="308"/>
      <c r="BH191" s="308"/>
      <c r="BI191" s="308"/>
      <c r="BJ191" s="308"/>
      <c r="BK191" s="308"/>
      <c r="BL191" s="308"/>
      <c r="BM191" s="308"/>
      <c r="BN191" s="308"/>
      <c r="BO191" s="308"/>
      <c r="BP191" s="308"/>
      <c r="BQ191" s="308"/>
      <c r="BR191" s="308"/>
      <c r="BS191" s="308"/>
      <c r="BT191" s="308"/>
      <c r="BU191" s="308"/>
      <c r="BV191" s="308"/>
      <c r="BW191" s="308"/>
      <c r="BX191" s="308"/>
      <c r="BY191" s="308"/>
      <c r="BZ191" s="308"/>
      <c r="CA191" s="308"/>
      <c r="CB191" s="308"/>
      <c r="CC191" s="308"/>
      <c r="CD191" s="308"/>
      <c r="CE191" s="308"/>
      <c r="CF191" s="308"/>
      <c r="CG191" s="308"/>
      <c r="CH191" s="308"/>
      <c r="CI191" s="308"/>
      <c r="CJ191" s="308"/>
      <c r="CK191" s="308"/>
      <c r="CL191" s="308"/>
      <c r="CM191" s="308"/>
      <c r="CN191" s="308"/>
      <c r="CO191" s="308"/>
      <c r="CP191" s="308"/>
      <c r="CQ191" s="308"/>
      <c r="CR191" s="308"/>
      <c r="CS191" s="308"/>
      <c r="CT191" s="308"/>
      <c r="CU191" s="308"/>
      <c r="CV191" s="308"/>
      <c r="CW191" s="308"/>
      <c r="CX191" s="308"/>
      <c r="CY191" s="308"/>
      <c r="CZ191" s="308"/>
      <c r="DA191" s="308"/>
      <c r="DB191" s="308"/>
      <c r="DC191" s="308"/>
      <c r="DD191" s="308"/>
      <c r="DE191" s="308"/>
      <c r="DF191" s="308"/>
      <c r="DG191" s="308"/>
      <c r="DH191" s="308"/>
      <c r="DI191" s="308"/>
      <c r="DJ191" s="308"/>
      <c r="DK191" s="308"/>
      <c r="DL191" s="308"/>
      <c r="DM191" s="308"/>
      <c r="DN191" s="308"/>
      <c r="DO191" s="308"/>
      <c r="DP191" s="308"/>
      <c r="DQ191" s="308"/>
      <c r="DR191" s="308"/>
      <c r="DS191" s="308"/>
      <c r="DT191" s="308"/>
      <c r="DU191" s="308"/>
      <c r="DV191" s="308"/>
      <c r="DW191" s="308"/>
      <c r="DX191" s="308"/>
      <c r="DY191" s="308"/>
      <c r="DZ191" s="308"/>
      <c r="EA191" s="308"/>
      <c r="EB191" s="308"/>
      <c r="EC191" s="308"/>
      <c r="ED191" s="308"/>
      <c r="EE191" s="308"/>
      <c r="EF191" s="308"/>
      <c r="EG191" s="308"/>
      <c r="EH191" s="308"/>
      <c r="EI191" s="308"/>
      <c r="EJ191" s="308"/>
      <c r="EK191" s="308"/>
      <c r="EL191" s="308"/>
      <c r="EM191" s="308"/>
      <c r="EN191" s="308"/>
      <c r="EO191" s="308"/>
      <c r="EP191" s="308"/>
      <c r="EQ191" s="308"/>
      <c r="ER191" s="308"/>
      <c r="ES191" s="308"/>
      <c r="ET191" s="308"/>
      <c r="EU191" s="308"/>
      <c r="EV191" s="308"/>
      <c r="EW191" s="308"/>
    </row>
    <row r="192" spans="2:153" x14ac:dyDescent="0.25">
      <c r="B192" s="360"/>
      <c r="C192" s="360"/>
      <c r="D192" s="360"/>
      <c r="E192" s="308"/>
      <c r="F192" s="308"/>
      <c r="G192" s="308"/>
      <c r="H192" s="361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8"/>
      <c r="AS192" s="308"/>
      <c r="AT192" s="308"/>
      <c r="AU192" s="308"/>
      <c r="AV192" s="308"/>
      <c r="AW192" s="308"/>
      <c r="AX192" s="308"/>
      <c r="AY192" s="308"/>
      <c r="AZ192" s="308"/>
      <c r="BA192" s="308"/>
      <c r="BB192" s="308"/>
      <c r="BC192" s="308"/>
      <c r="BD192" s="308"/>
      <c r="BE192" s="308"/>
      <c r="BF192" s="308"/>
      <c r="BG192" s="308"/>
      <c r="BH192" s="308"/>
      <c r="BI192" s="308"/>
      <c r="BJ192" s="308"/>
      <c r="BK192" s="308"/>
      <c r="BL192" s="308"/>
      <c r="BM192" s="308"/>
      <c r="BN192" s="308"/>
      <c r="BO192" s="308"/>
      <c r="BP192" s="308"/>
      <c r="BQ192" s="308"/>
      <c r="BR192" s="308"/>
      <c r="BS192" s="308"/>
      <c r="BT192" s="308"/>
      <c r="BU192" s="308"/>
      <c r="BV192" s="308"/>
      <c r="BW192" s="308"/>
      <c r="BX192" s="308"/>
      <c r="BY192" s="308"/>
      <c r="BZ192" s="308"/>
      <c r="CA192" s="308"/>
      <c r="CB192" s="308"/>
      <c r="CC192" s="308"/>
      <c r="CD192" s="308"/>
      <c r="CE192" s="308"/>
      <c r="CF192" s="308"/>
      <c r="CG192" s="308"/>
      <c r="CH192" s="308"/>
      <c r="CI192" s="308"/>
      <c r="CJ192" s="308"/>
      <c r="CK192" s="308"/>
      <c r="CL192" s="308"/>
      <c r="CM192" s="308"/>
      <c r="CN192" s="308"/>
      <c r="CO192" s="308"/>
      <c r="CP192" s="308"/>
      <c r="CQ192" s="308"/>
      <c r="CR192" s="308"/>
      <c r="CS192" s="308"/>
      <c r="CT192" s="308"/>
      <c r="CU192" s="308"/>
      <c r="CV192" s="308"/>
      <c r="CW192" s="308"/>
      <c r="CX192" s="308"/>
      <c r="CY192" s="308"/>
      <c r="CZ192" s="308"/>
      <c r="DA192" s="308"/>
      <c r="DB192" s="308"/>
      <c r="DC192" s="308"/>
      <c r="DD192" s="308"/>
      <c r="DE192" s="308"/>
      <c r="DF192" s="308"/>
      <c r="DG192" s="308"/>
      <c r="DH192" s="308"/>
      <c r="DI192" s="308"/>
      <c r="DJ192" s="308"/>
      <c r="DK192" s="308"/>
      <c r="DL192" s="308"/>
      <c r="DM192" s="308"/>
      <c r="DN192" s="308"/>
      <c r="DO192" s="308"/>
      <c r="DP192" s="308"/>
      <c r="DQ192" s="308"/>
      <c r="DR192" s="308"/>
      <c r="DS192" s="308"/>
      <c r="DT192" s="308"/>
      <c r="DU192" s="308"/>
      <c r="DV192" s="308"/>
      <c r="DW192" s="308"/>
      <c r="DX192" s="308"/>
      <c r="DY192" s="308"/>
      <c r="DZ192" s="308"/>
      <c r="EA192" s="308"/>
      <c r="EB192" s="308"/>
      <c r="EC192" s="308"/>
      <c r="ED192" s="308"/>
      <c r="EE192" s="308"/>
      <c r="EF192" s="308"/>
      <c r="EG192" s="308"/>
      <c r="EH192" s="308"/>
      <c r="EI192" s="308"/>
      <c r="EJ192" s="308"/>
      <c r="EK192" s="308"/>
      <c r="EL192" s="308"/>
      <c r="EM192" s="308"/>
      <c r="EN192" s="308"/>
      <c r="EO192" s="308"/>
      <c r="EP192" s="308"/>
      <c r="EQ192" s="308"/>
      <c r="ER192" s="308"/>
      <c r="ES192" s="308"/>
      <c r="ET192" s="308"/>
      <c r="EU192" s="308"/>
      <c r="EV192" s="308"/>
      <c r="EW192" s="308"/>
    </row>
    <row r="193" spans="2:153" x14ac:dyDescent="0.25">
      <c r="B193" s="360"/>
      <c r="C193" s="360"/>
      <c r="D193" s="360"/>
      <c r="E193" s="308"/>
      <c r="F193" s="308"/>
      <c r="G193" s="308"/>
      <c r="H193" s="361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8"/>
      <c r="AS193" s="308"/>
      <c r="AT193" s="308"/>
      <c r="AU193" s="308"/>
      <c r="AV193" s="308"/>
      <c r="AW193" s="308"/>
      <c r="AX193" s="308"/>
      <c r="AY193" s="308"/>
      <c r="AZ193" s="308"/>
      <c r="BA193" s="308"/>
      <c r="BB193" s="308"/>
      <c r="BC193" s="308"/>
      <c r="BD193" s="308"/>
      <c r="BE193" s="308"/>
      <c r="BF193" s="308"/>
      <c r="BG193" s="308"/>
      <c r="BH193" s="308"/>
      <c r="BI193" s="308"/>
      <c r="BJ193" s="308"/>
      <c r="BK193" s="308"/>
      <c r="BL193" s="308"/>
      <c r="BM193" s="308"/>
      <c r="BN193" s="308"/>
      <c r="BO193" s="308"/>
      <c r="BP193" s="308"/>
      <c r="BQ193" s="308"/>
      <c r="BR193" s="308"/>
      <c r="BS193" s="308"/>
      <c r="BT193" s="308"/>
      <c r="BU193" s="308"/>
      <c r="BV193" s="308"/>
      <c r="BW193" s="308"/>
      <c r="BX193" s="308"/>
      <c r="BY193" s="308"/>
      <c r="BZ193" s="308"/>
      <c r="CA193" s="308"/>
      <c r="CB193" s="308"/>
      <c r="CC193" s="308"/>
      <c r="CD193" s="308"/>
      <c r="CE193" s="308"/>
      <c r="CF193" s="308"/>
      <c r="CG193" s="308"/>
      <c r="CH193" s="308"/>
      <c r="CI193" s="308"/>
      <c r="CJ193" s="308"/>
      <c r="CK193" s="308"/>
      <c r="CL193" s="308"/>
      <c r="CM193" s="308"/>
      <c r="CN193" s="308"/>
      <c r="CO193" s="308"/>
      <c r="CP193" s="308"/>
      <c r="CQ193" s="308"/>
      <c r="CR193" s="308"/>
      <c r="CS193" s="308"/>
      <c r="CT193" s="308"/>
      <c r="CU193" s="308"/>
      <c r="CV193" s="308"/>
      <c r="CW193" s="308"/>
      <c r="CX193" s="308"/>
      <c r="CY193" s="308"/>
      <c r="CZ193" s="308"/>
      <c r="DA193" s="308"/>
      <c r="DB193" s="308"/>
      <c r="DC193" s="308"/>
      <c r="DD193" s="308"/>
      <c r="DE193" s="308"/>
      <c r="DF193" s="308"/>
      <c r="DG193" s="308"/>
      <c r="DH193" s="308"/>
      <c r="DI193" s="308"/>
      <c r="DJ193" s="308"/>
      <c r="DK193" s="308"/>
      <c r="DL193" s="308"/>
      <c r="DM193" s="308"/>
      <c r="DN193" s="308"/>
      <c r="DO193" s="308"/>
      <c r="DP193" s="308"/>
      <c r="DQ193" s="308"/>
      <c r="DR193" s="308"/>
      <c r="DS193" s="308"/>
      <c r="DT193" s="308"/>
      <c r="DU193" s="308"/>
      <c r="DV193" s="308"/>
      <c r="DW193" s="308"/>
      <c r="DX193" s="308"/>
      <c r="DY193" s="308"/>
      <c r="DZ193" s="308"/>
      <c r="EA193" s="308"/>
      <c r="EB193" s="308"/>
      <c r="EC193" s="308"/>
      <c r="ED193" s="308"/>
      <c r="EE193" s="308"/>
      <c r="EF193" s="308"/>
      <c r="EG193" s="308"/>
      <c r="EH193" s="308"/>
      <c r="EI193" s="308"/>
      <c r="EJ193" s="308"/>
      <c r="EK193" s="308"/>
      <c r="EL193" s="308"/>
      <c r="EM193" s="308"/>
      <c r="EN193" s="308"/>
      <c r="EO193" s="308"/>
      <c r="EP193" s="308"/>
      <c r="EQ193" s="308"/>
      <c r="ER193" s="308"/>
      <c r="ES193" s="308"/>
      <c r="ET193" s="308"/>
      <c r="EU193" s="308"/>
      <c r="EV193" s="308"/>
      <c r="EW193" s="308"/>
    </row>
    <row r="194" spans="2:153" x14ac:dyDescent="0.25">
      <c r="B194" s="360"/>
      <c r="C194" s="360"/>
      <c r="D194" s="360"/>
      <c r="E194" s="308"/>
      <c r="F194" s="308"/>
      <c r="G194" s="308"/>
      <c r="H194" s="361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  <c r="AP194" s="308"/>
      <c r="AQ194" s="308"/>
      <c r="AR194" s="308"/>
      <c r="AS194" s="308"/>
      <c r="AT194" s="308"/>
      <c r="AU194" s="308"/>
      <c r="AV194" s="308"/>
      <c r="AW194" s="308"/>
      <c r="AX194" s="308"/>
      <c r="AY194" s="308"/>
      <c r="AZ194" s="308"/>
      <c r="BA194" s="308"/>
      <c r="BB194" s="308"/>
      <c r="BC194" s="308"/>
      <c r="BD194" s="308"/>
      <c r="BE194" s="308"/>
      <c r="BF194" s="308"/>
      <c r="BG194" s="308"/>
      <c r="BH194" s="308"/>
      <c r="BI194" s="308"/>
      <c r="BJ194" s="308"/>
      <c r="BK194" s="308"/>
      <c r="BL194" s="308"/>
      <c r="BM194" s="308"/>
      <c r="BN194" s="308"/>
      <c r="BO194" s="308"/>
      <c r="BP194" s="308"/>
      <c r="BQ194" s="308"/>
      <c r="BR194" s="308"/>
      <c r="BS194" s="308"/>
      <c r="BT194" s="308"/>
      <c r="BU194" s="308"/>
      <c r="BV194" s="308"/>
      <c r="BW194" s="308"/>
      <c r="BX194" s="308"/>
      <c r="BY194" s="308"/>
      <c r="BZ194" s="308"/>
      <c r="CA194" s="308"/>
      <c r="CB194" s="308"/>
      <c r="CC194" s="308"/>
      <c r="CD194" s="308"/>
      <c r="CE194" s="308"/>
      <c r="CF194" s="308"/>
      <c r="CG194" s="308"/>
      <c r="CH194" s="308"/>
      <c r="CI194" s="308"/>
      <c r="CJ194" s="308"/>
      <c r="CK194" s="308"/>
      <c r="CL194" s="308"/>
      <c r="CM194" s="308"/>
      <c r="CN194" s="308"/>
      <c r="CO194" s="308"/>
      <c r="CP194" s="308"/>
      <c r="CQ194" s="308"/>
      <c r="CR194" s="308"/>
      <c r="CS194" s="308"/>
      <c r="CT194" s="308"/>
      <c r="CU194" s="308"/>
      <c r="CV194" s="308"/>
      <c r="CW194" s="308"/>
      <c r="CX194" s="308"/>
      <c r="CY194" s="308"/>
      <c r="CZ194" s="308"/>
      <c r="DA194" s="308"/>
      <c r="DB194" s="308"/>
      <c r="DC194" s="308"/>
      <c r="DD194" s="308"/>
      <c r="DE194" s="308"/>
      <c r="DF194" s="308"/>
      <c r="DG194" s="308"/>
      <c r="DH194" s="308"/>
      <c r="DI194" s="308"/>
      <c r="DJ194" s="308"/>
      <c r="DK194" s="308"/>
      <c r="DL194" s="308"/>
      <c r="DM194" s="308"/>
      <c r="DN194" s="308"/>
      <c r="DO194" s="308"/>
      <c r="DP194" s="308"/>
      <c r="DQ194" s="308"/>
      <c r="DR194" s="308"/>
      <c r="DS194" s="308"/>
      <c r="DT194" s="308"/>
      <c r="DU194" s="308"/>
      <c r="DV194" s="308"/>
      <c r="DW194" s="308"/>
      <c r="DX194" s="308"/>
      <c r="DY194" s="308"/>
      <c r="DZ194" s="308"/>
      <c r="EA194" s="308"/>
      <c r="EB194" s="308"/>
      <c r="EC194" s="308"/>
      <c r="ED194" s="308"/>
      <c r="EE194" s="308"/>
      <c r="EF194" s="308"/>
      <c r="EG194" s="308"/>
      <c r="EH194" s="308"/>
      <c r="EI194" s="308"/>
      <c r="EJ194" s="308"/>
      <c r="EK194" s="308"/>
      <c r="EL194" s="308"/>
      <c r="EM194" s="308"/>
      <c r="EN194" s="308"/>
      <c r="EO194" s="308"/>
      <c r="EP194" s="308"/>
      <c r="EQ194" s="308"/>
      <c r="ER194" s="308"/>
      <c r="ES194" s="308"/>
      <c r="ET194" s="308"/>
      <c r="EU194" s="308"/>
      <c r="EV194" s="308"/>
      <c r="EW194" s="308"/>
    </row>
    <row r="195" spans="2:153" x14ac:dyDescent="0.25">
      <c r="B195" s="360"/>
      <c r="C195" s="360"/>
      <c r="D195" s="360"/>
      <c r="E195" s="308"/>
      <c r="F195" s="308"/>
      <c r="G195" s="308"/>
      <c r="H195" s="361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  <c r="AP195" s="308"/>
      <c r="AQ195" s="308"/>
      <c r="AR195" s="308"/>
      <c r="AS195" s="308"/>
      <c r="AT195" s="308"/>
      <c r="AU195" s="308"/>
      <c r="AV195" s="308"/>
      <c r="AW195" s="308"/>
      <c r="AX195" s="308"/>
      <c r="AY195" s="308"/>
      <c r="AZ195" s="308"/>
      <c r="BA195" s="308"/>
      <c r="BB195" s="308"/>
      <c r="BC195" s="308"/>
      <c r="BD195" s="308"/>
      <c r="BE195" s="308"/>
      <c r="BF195" s="308"/>
      <c r="BG195" s="308"/>
      <c r="BH195" s="308"/>
      <c r="BI195" s="308"/>
      <c r="BJ195" s="308"/>
      <c r="BK195" s="308"/>
      <c r="BL195" s="308"/>
      <c r="BM195" s="308"/>
      <c r="BN195" s="308"/>
      <c r="BO195" s="308"/>
      <c r="BP195" s="308"/>
      <c r="BQ195" s="308"/>
      <c r="BR195" s="308"/>
      <c r="BS195" s="308"/>
      <c r="BT195" s="308"/>
      <c r="BU195" s="308"/>
      <c r="BV195" s="308"/>
      <c r="BW195" s="308"/>
      <c r="BX195" s="308"/>
      <c r="BY195" s="308"/>
      <c r="BZ195" s="308"/>
      <c r="CA195" s="308"/>
      <c r="CB195" s="308"/>
      <c r="CC195" s="308"/>
      <c r="CD195" s="308"/>
      <c r="CE195" s="308"/>
      <c r="CF195" s="308"/>
      <c r="CG195" s="308"/>
      <c r="CH195" s="308"/>
      <c r="CI195" s="308"/>
      <c r="CJ195" s="308"/>
      <c r="CK195" s="308"/>
      <c r="CL195" s="308"/>
      <c r="CM195" s="308"/>
      <c r="CN195" s="308"/>
      <c r="CO195" s="308"/>
      <c r="CP195" s="308"/>
      <c r="CQ195" s="308"/>
      <c r="CR195" s="308"/>
      <c r="CS195" s="308"/>
      <c r="CT195" s="308"/>
      <c r="CU195" s="308"/>
      <c r="CV195" s="308"/>
      <c r="CW195" s="308"/>
      <c r="CX195" s="308"/>
      <c r="CY195" s="308"/>
      <c r="CZ195" s="308"/>
      <c r="DA195" s="308"/>
      <c r="DB195" s="308"/>
      <c r="DC195" s="308"/>
      <c r="DD195" s="308"/>
      <c r="DE195" s="308"/>
      <c r="DF195" s="308"/>
      <c r="DG195" s="308"/>
      <c r="DH195" s="308"/>
      <c r="DI195" s="308"/>
      <c r="DJ195" s="308"/>
      <c r="DK195" s="308"/>
      <c r="DL195" s="308"/>
      <c r="DM195" s="308"/>
      <c r="DN195" s="308"/>
      <c r="DO195" s="308"/>
      <c r="DP195" s="308"/>
      <c r="DQ195" s="308"/>
      <c r="DR195" s="308"/>
      <c r="DS195" s="308"/>
      <c r="DT195" s="308"/>
      <c r="DU195" s="308"/>
      <c r="DV195" s="308"/>
      <c r="DW195" s="308"/>
      <c r="DX195" s="308"/>
      <c r="DY195" s="308"/>
      <c r="DZ195" s="308"/>
      <c r="EA195" s="308"/>
      <c r="EB195" s="308"/>
      <c r="EC195" s="308"/>
      <c r="ED195" s="308"/>
      <c r="EE195" s="308"/>
      <c r="EF195" s="308"/>
      <c r="EG195" s="308"/>
      <c r="EH195" s="308"/>
      <c r="EI195" s="308"/>
      <c r="EJ195" s="308"/>
      <c r="EK195" s="308"/>
      <c r="EL195" s="308"/>
      <c r="EM195" s="308"/>
      <c r="EN195" s="308"/>
      <c r="EO195" s="308"/>
      <c r="EP195" s="308"/>
      <c r="EQ195" s="308"/>
      <c r="ER195" s="308"/>
      <c r="ES195" s="308"/>
      <c r="ET195" s="308"/>
      <c r="EU195" s="308"/>
      <c r="EV195" s="308"/>
      <c r="EW195" s="308"/>
    </row>
    <row r="196" spans="2:153" x14ac:dyDescent="0.25">
      <c r="B196" s="360"/>
      <c r="C196" s="360"/>
      <c r="D196" s="360"/>
      <c r="E196" s="308"/>
      <c r="F196" s="308"/>
      <c r="G196" s="308"/>
      <c r="H196" s="361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  <c r="AV196" s="308"/>
      <c r="AW196" s="308"/>
      <c r="AX196" s="308"/>
      <c r="AY196" s="308"/>
      <c r="AZ196" s="308"/>
      <c r="BA196" s="308"/>
      <c r="BB196" s="308"/>
      <c r="BC196" s="308"/>
      <c r="BD196" s="308"/>
      <c r="BE196" s="308"/>
      <c r="BF196" s="308"/>
      <c r="BG196" s="308"/>
      <c r="BH196" s="308"/>
      <c r="BI196" s="308"/>
      <c r="BJ196" s="308"/>
      <c r="BK196" s="308"/>
      <c r="BL196" s="308"/>
      <c r="BM196" s="308"/>
      <c r="BN196" s="308"/>
      <c r="BO196" s="308"/>
      <c r="BP196" s="308"/>
      <c r="BQ196" s="308"/>
      <c r="BR196" s="308"/>
      <c r="BS196" s="308"/>
      <c r="BT196" s="308"/>
      <c r="BU196" s="308"/>
      <c r="BV196" s="308"/>
      <c r="BW196" s="308"/>
      <c r="BX196" s="308"/>
      <c r="BY196" s="308"/>
      <c r="BZ196" s="308"/>
      <c r="CA196" s="308"/>
      <c r="CB196" s="308"/>
      <c r="CC196" s="308"/>
      <c r="CD196" s="308"/>
      <c r="CE196" s="308"/>
      <c r="CF196" s="308"/>
      <c r="CG196" s="308"/>
      <c r="CH196" s="308"/>
      <c r="CI196" s="308"/>
      <c r="CJ196" s="308"/>
      <c r="CK196" s="308"/>
      <c r="CL196" s="308"/>
      <c r="CM196" s="308"/>
      <c r="CN196" s="308"/>
      <c r="CO196" s="308"/>
      <c r="CP196" s="308"/>
      <c r="CQ196" s="308"/>
      <c r="CR196" s="308"/>
      <c r="CS196" s="308"/>
      <c r="CT196" s="308"/>
      <c r="CU196" s="308"/>
      <c r="CV196" s="308"/>
      <c r="CW196" s="308"/>
      <c r="CX196" s="308"/>
      <c r="CY196" s="308"/>
      <c r="CZ196" s="308"/>
      <c r="DA196" s="308"/>
      <c r="DB196" s="308"/>
      <c r="DC196" s="308"/>
      <c r="DD196" s="308"/>
      <c r="DE196" s="308"/>
      <c r="DF196" s="308"/>
      <c r="DG196" s="308"/>
      <c r="DH196" s="308"/>
      <c r="DI196" s="308"/>
      <c r="DJ196" s="308"/>
      <c r="DK196" s="308"/>
      <c r="DL196" s="308"/>
      <c r="DM196" s="308"/>
      <c r="DN196" s="308"/>
      <c r="DO196" s="308"/>
      <c r="DP196" s="308"/>
      <c r="DQ196" s="308"/>
      <c r="DR196" s="308"/>
      <c r="DS196" s="308"/>
      <c r="DT196" s="308"/>
      <c r="DU196" s="308"/>
      <c r="DV196" s="308"/>
      <c r="DW196" s="308"/>
      <c r="DX196" s="308"/>
      <c r="DY196" s="308"/>
      <c r="DZ196" s="308"/>
      <c r="EA196" s="308"/>
      <c r="EB196" s="308"/>
      <c r="EC196" s="308"/>
      <c r="ED196" s="308"/>
      <c r="EE196" s="308"/>
      <c r="EF196" s="308"/>
      <c r="EG196" s="308"/>
      <c r="EH196" s="308"/>
      <c r="EI196" s="308"/>
      <c r="EJ196" s="308"/>
      <c r="EK196" s="308"/>
      <c r="EL196" s="308"/>
      <c r="EM196" s="308"/>
      <c r="EN196" s="308"/>
      <c r="EO196" s="308"/>
      <c r="EP196" s="308"/>
      <c r="EQ196" s="308"/>
      <c r="ER196" s="308"/>
      <c r="ES196" s="308"/>
      <c r="ET196" s="308"/>
      <c r="EU196" s="308"/>
      <c r="EV196" s="308"/>
      <c r="EW196" s="308"/>
    </row>
    <row r="197" spans="2:153" x14ac:dyDescent="0.25">
      <c r="B197" s="360"/>
      <c r="C197" s="360"/>
      <c r="D197" s="360"/>
      <c r="E197" s="308"/>
      <c r="F197" s="308"/>
      <c r="G197" s="308"/>
      <c r="H197" s="361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  <c r="AP197" s="308"/>
      <c r="AQ197" s="308"/>
      <c r="AR197" s="308"/>
      <c r="AS197" s="308"/>
      <c r="AT197" s="308"/>
      <c r="AU197" s="308"/>
      <c r="AV197" s="308"/>
      <c r="AW197" s="308"/>
      <c r="AX197" s="308"/>
      <c r="AY197" s="308"/>
      <c r="AZ197" s="308"/>
      <c r="BA197" s="308"/>
      <c r="BB197" s="308"/>
      <c r="BC197" s="308"/>
      <c r="BD197" s="308"/>
      <c r="BE197" s="308"/>
      <c r="BF197" s="308"/>
      <c r="BG197" s="308"/>
      <c r="BH197" s="308"/>
      <c r="BI197" s="308"/>
      <c r="BJ197" s="308"/>
      <c r="BK197" s="308"/>
      <c r="BL197" s="308"/>
      <c r="BM197" s="308"/>
      <c r="BN197" s="308"/>
      <c r="BO197" s="308"/>
      <c r="BP197" s="308"/>
      <c r="BQ197" s="308"/>
      <c r="BR197" s="308"/>
      <c r="BS197" s="308"/>
      <c r="BT197" s="308"/>
      <c r="BU197" s="308"/>
      <c r="BV197" s="308"/>
      <c r="BW197" s="308"/>
      <c r="BX197" s="308"/>
      <c r="BY197" s="308"/>
      <c r="BZ197" s="308"/>
      <c r="CA197" s="308"/>
      <c r="CB197" s="308"/>
      <c r="CC197" s="308"/>
      <c r="CD197" s="308"/>
      <c r="CE197" s="308"/>
      <c r="CF197" s="308"/>
      <c r="CG197" s="308"/>
      <c r="CH197" s="308"/>
      <c r="CI197" s="308"/>
      <c r="CJ197" s="308"/>
      <c r="CK197" s="308"/>
      <c r="CL197" s="308"/>
      <c r="CM197" s="308"/>
      <c r="CN197" s="308"/>
      <c r="CO197" s="308"/>
      <c r="CP197" s="308"/>
      <c r="CQ197" s="308"/>
      <c r="CR197" s="308"/>
      <c r="CS197" s="308"/>
      <c r="CT197" s="308"/>
      <c r="CU197" s="308"/>
      <c r="CV197" s="308"/>
      <c r="CW197" s="308"/>
      <c r="CX197" s="308"/>
      <c r="CY197" s="308"/>
      <c r="CZ197" s="308"/>
      <c r="DA197" s="308"/>
      <c r="DB197" s="308"/>
      <c r="DC197" s="308"/>
      <c r="DD197" s="308"/>
      <c r="DE197" s="308"/>
      <c r="DF197" s="308"/>
      <c r="DG197" s="308"/>
      <c r="DH197" s="308"/>
      <c r="DI197" s="308"/>
      <c r="DJ197" s="308"/>
      <c r="DK197" s="308"/>
      <c r="DL197" s="308"/>
      <c r="DM197" s="308"/>
      <c r="DN197" s="308"/>
      <c r="DO197" s="308"/>
      <c r="DP197" s="308"/>
      <c r="DQ197" s="308"/>
      <c r="DR197" s="308"/>
      <c r="DS197" s="308"/>
      <c r="DT197" s="308"/>
      <c r="DU197" s="308"/>
      <c r="DV197" s="308"/>
      <c r="DW197" s="308"/>
      <c r="DX197" s="308"/>
      <c r="DY197" s="308"/>
      <c r="DZ197" s="308"/>
      <c r="EA197" s="308"/>
      <c r="EB197" s="308"/>
      <c r="EC197" s="308"/>
      <c r="ED197" s="308"/>
      <c r="EE197" s="308"/>
      <c r="EF197" s="308"/>
      <c r="EG197" s="308"/>
      <c r="EH197" s="308"/>
      <c r="EI197" s="308"/>
      <c r="EJ197" s="308"/>
      <c r="EK197" s="308"/>
      <c r="EL197" s="308"/>
      <c r="EM197" s="308"/>
      <c r="EN197" s="308"/>
      <c r="EO197" s="308"/>
      <c r="EP197" s="308"/>
      <c r="EQ197" s="308"/>
      <c r="ER197" s="308"/>
      <c r="ES197" s="308"/>
      <c r="ET197" s="308"/>
      <c r="EU197" s="308"/>
      <c r="EV197" s="308"/>
      <c r="EW197" s="308"/>
    </row>
    <row r="198" spans="2:153" x14ac:dyDescent="0.25">
      <c r="B198" s="360"/>
      <c r="C198" s="360"/>
      <c r="D198" s="360"/>
      <c r="E198" s="308"/>
      <c r="F198" s="308"/>
      <c r="G198" s="308"/>
      <c r="H198" s="361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  <c r="AB198" s="308"/>
      <c r="AC198" s="308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  <c r="AP198" s="308"/>
      <c r="AQ198" s="308"/>
      <c r="AR198" s="308"/>
      <c r="AS198" s="308"/>
      <c r="AT198" s="308"/>
      <c r="AU198" s="308"/>
      <c r="AV198" s="308"/>
      <c r="AW198" s="308"/>
      <c r="AX198" s="308"/>
      <c r="AY198" s="308"/>
      <c r="AZ198" s="308"/>
      <c r="BA198" s="308"/>
      <c r="BB198" s="308"/>
      <c r="BC198" s="308"/>
      <c r="BD198" s="308"/>
      <c r="BE198" s="308"/>
      <c r="BF198" s="308"/>
      <c r="BG198" s="308"/>
      <c r="BH198" s="308"/>
      <c r="BI198" s="308"/>
      <c r="BJ198" s="308"/>
      <c r="BK198" s="308"/>
      <c r="BL198" s="308"/>
      <c r="BM198" s="308"/>
      <c r="BN198" s="308"/>
      <c r="BO198" s="308"/>
      <c r="BP198" s="308"/>
      <c r="BQ198" s="308"/>
      <c r="BR198" s="308"/>
      <c r="BS198" s="308"/>
      <c r="BT198" s="308"/>
      <c r="BU198" s="308"/>
      <c r="BV198" s="308"/>
      <c r="BW198" s="308"/>
      <c r="BX198" s="308"/>
      <c r="BY198" s="308"/>
      <c r="BZ198" s="308"/>
      <c r="CA198" s="308"/>
      <c r="CB198" s="308"/>
      <c r="CC198" s="308"/>
      <c r="CD198" s="308"/>
      <c r="CE198" s="308"/>
      <c r="CF198" s="308"/>
      <c r="CG198" s="308"/>
      <c r="CH198" s="308"/>
      <c r="CI198" s="308"/>
      <c r="CJ198" s="308"/>
      <c r="CK198" s="308"/>
      <c r="CL198" s="308"/>
      <c r="CM198" s="308"/>
      <c r="CN198" s="308"/>
      <c r="CO198" s="308"/>
      <c r="CP198" s="308"/>
      <c r="CQ198" s="308"/>
      <c r="CR198" s="308"/>
      <c r="CS198" s="308"/>
      <c r="CT198" s="308"/>
      <c r="CU198" s="308"/>
      <c r="CV198" s="308"/>
      <c r="CW198" s="308"/>
      <c r="CX198" s="308"/>
      <c r="CY198" s="308"/>
      <c r="CZ198" s="308"/>
      <c r="DA198" s="308"/>
      <c r="DB198" s="308"/>
      <c r="DC198" s="308"/>
      <c r="DD198" s="308"/>
      <c r="DE198" s="308"/>
      <c r="DF198" s="308"/>
      <c r="DG198" s="308"/>
      <c r="DH198" s="308"/>
      <c r="DI198" s="308"/>
      <c r="DJ198" s="308"/>
      <c r="DK198" s="308"/>
      <c r="DL198" s="308"/>
      <c r="DM198" s="308"/>
      <c r="DN198" s="308"/>
      <c r="DO198" s="308"/>
      <c r="DP198" s="308"/>
      <c r="DQ198" s="308"/>
      <c r="DR198" s="308"/>
      <c r="DS198" s="308"/>
      <c r="DT198" s="308"/>
      <c r="DU198" s="308"/>
      <c r="DV198" s="308"/>
      <c r="DW198" s="308"/>
      <c r="DX198" s="308"/>
      <c r="DY198" s="308"/>
      <c r="DZ198" s="308"/>
      <c r="EA198" s="308"/>
      <c r="EB198" s="308"/>
      <c r="EC198" s="308"/>
      <c r="ED198" s="308"/>
      <c r="EE198" s="308"/>
      <c r="EF198" s="308"/>
      <c r="EG198" s="308"/>
      <c r="EH198" s="308"/>
      <c r="EI198" s="308"/>
      <c r="EJ198" s="308"/>
      <c r="EK198" s="308"/>
      <c r="EL198" s="308"/>
      <c r="EM198" s="308"/>
      <c r="EN198" s="308"/>
      <c r="EO198" s="308"/>
      <c r="EP198" s="308"/>
      <c r="EQ198" s="308"/>
      <c r="ER198" s="308"/>
      <c r="ES198" s="308"/>
      <c r="ET198" s="308"/>
      <c r="EU198" s="308"/>
      <c r="EV198" s="308"/>
      <c r="EW198" s="308"/>
    </row>
    <row r="199" spans="2:153" x14ac:dyDescent="0.25">
      <c r="B199" s="360"/>
      <c r="C199" s="360"/>
      <c r="D199" s="360"/>
      <c r="E199" s="308"/>
      <c r="F199" s="308"/>
      <c r="G199" s="308"/>
      <c r="H199" s="361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308"/>
      <c r="AO199" s="308"/>
      <c r="AP199" s="308"/>
      <c r="AQ199" s="308"/>
      <c r="AR199" s="308"/>
      <c r="AS199" s="308"/>
      <c r="AT199" s="308"/>
      <c r="AU199" s="308"/>
      <c r="AV199" s="308"/>
      <c r="AW199" s="308"/>
      <c r="AX199" s="308"/>
      <c r="AY199" s="308"/>
      <c r="AZ199" s="308"/>
      <c r="BA199" s="308"/>
      <c r="BB199" s="308"/>
      <c r="BC199" s="308"/>
      <c r="BD199" s="308"/>
      <c r="BE199" s="308"/>
      <c r="BF199" s="308"/>
      <c r="BG199" s="308"/>
      <c r="BH199" s="308"/>
      <c r="BI199" s="308"/>
      <c r="BJ199" s="308"/>
      <c r="BK199" s="308"/>
      <c r="BL199" s="308"/>
      <c r="BM199" s="308"/>
      <c r="BN199" s="308"/>
      <c r="BO199" s="308"/>
      <c r="BP199" s="308"/>
      <c r="BQ199" s="308"/>
      <c r="BR199" s="308"/>
      <c r="BS199" s="308"/>
      <c r="BT199" s="308"/>
      <c r="BU199" s="308"/>
      <c r="BV199" s="308"/>
      <c r="BW199" s="308"/>
      <c r="BX199" s="308"/>
      <c r="BY199" s="308"/>
      <c r="BZ199" s="308"/>
      <c r="CA199" s="308"/>
      <c r="CB199" s="308"/>
      <c r="CC199" s="308"/>
      <c r="CD199" s="308"/>
      <c r="CE199" s="308"/>
      <c r="CF199" s="308"/>
      <c r="CG199" s="308"/>
      <c r="CH199" s="308"/>
      <c r="CI199" s="308"/>
      <c r="CJ199" s="308"/>
      <c r="CK199" s="308"/>
      <c r="CL199" s="308"/>
      <c r="CM199" s="308"/>
      <c r="CN199" s="308"/>
      <c r="CO199" s="308"/>
      <c r="CP199" s="308"/>
      <c r="CQ199" s="308"/>
      <c r="CR199" s="308"/>
      <c r="CS199" s="308"/>
      <c r="CT199" s="308"/>
      <c r="CU199" s="308"/>
      <c r="CV199" s="308"/>
      <c r="CW199" s="308"/>
      <c r="CX199" s="308"/>
      <c r="CY199" s="308"/>
      <c r="CZ199" s="308"/>
      <c r="DA199" s="308"/>
      <c r="DB199" s="308"/>
      <c r="DC199" s="308"/>
      <c r="DD199" s="308"/>
      <c r="DE199" s="308"/>
      <c r="DF199" s="308"/>
      <c r="DG199" s="308"/>
      <c r="DH199" s="308"/>
      <c r="DI199" s="308"/>
      <c r="DJ199" s="308"/>
      <c r="DK199" s="308"/>
      <c r="DL199" s="308"/>
      <c r="DM199" s="308"/>
      <c r="DN199" s="308"/>
      <c r="DO199" s="308"/>
      <c r="DP199" s="308"/>
      <c r="DQ199" s="308"/>
      <c r="DR199" s="308"/>
      <c r="DS199" s="308"/>
      <c r="DT199" s="308"/>
      <c r="DU199" s="308"/>
      <c r="DV199" s="308"/>
      <c r="DW199" s="308"/>
      <c r="DX199" s="308"/>
      <c r="DY199" s="308"/>
      <c r="DZ199" s="308"/>
      <c r="EA199" s="308"/>
      <c r="EB199" s="308"/>
      <c r="EC199" s="308"/>
      <c r="ED199" s="308"/>
      <c r="EE199" s="308"/>
      <c r="EF199" s="308"/>
      <c r="EG199" s="308"/>
      <c r="EH199" s="308"/>
      <c r="EI199" s="308"/>
      <c r="EJ199" s="308"/>
      <c r="EK199" s="308"/>
      <c r="EL199" s="308"/>
      <c r="EM199" s="308"/>
      <c r="EN199" s="308"/>
      <c r="EO199" s="308"/>
      <c r="EP199" s="308"/>
      <c r="EQ199" s="308"/>
      <c r="ER199" s="308"/>
      <c r="ES199" s="308"/>
      <c r="ET199" s="308"/>
      <c r="EU199" s="308"/>
      <c r="EV199" s="308"/>
      <c r="EW199" s="308"/>
    </row>
    <row r="200" spans="2:153" x14ac:dyDescent="0.25">
      <c r="B200" s="360"/>
      <c r="C200" s="360"/>
      <c r="D200" s="360"/>
      <c r="E200" s="308"/>
      <c r="F200" s="308"/>
      <c r="G200" s="308"/>
      <c r="H200" s="361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8"/>
      <c r="AN200" s="308"/>
      <c r="AO200" s="308"/>
      <c r="AP200" s="308"/>
      <c r="AQ200" s="308"/>
      <c r="AR200" s="308"/>
      <c r="AS200" s="308"/>
      <c r="AT200" s="308"/>
      <c r="AU200" s="308"/>
      <c r="AV200" s="308"/>
      <c r="AW200" s="308"/>
      <c r="AX200" s="308"/>
      <c r="AY200" s="308"/>
      <c r="AZ200" s="308"/>
      <c r="BA200" s="308"/>
      <c r="BB200" s="308"/>
      <c r="BC200" s="308"/>
      <c r="BD200" s="308"/>
      <c r="BE200" s="308"/>
      <c r="BF200" s="308"/>
      <c r="BG200" s="308"/>
      <c r="BH200" s="308"/>
      <c r="BI200" s="308"/>
      <c r="BJ200" s="308"/>
      <c r="BK200" s="308"/>
      <c r="BL200" s="308"/>
      <c r="BM200" s="308"/>
      <c r="BN200" s="308"/>
      <c r="BO200" s="308"/>
      <c r="BP200" s="308"/>
      <c r="BQ200" s="308"/>
      <c r="BR200" s="308"/>
      <c r="BS200" s="308"/>
      <c r="BT200" s="308"/>
      <c r="BU200" s="308"/>
      <c r="BV200" s="308"/>
      <c r="BW200" s="308"/>
      <c r="BX200" s="308"/>
      <c r="BY200" s="308"/>
      <c r="BZ200" s="308"/>
      <c r="CA200" s="308"/>
      <c r="CB200" s="308"/>
      <c r="CC200" s="308"/>
      <c r="CD200" s="308"/>
      <c r="CE200" s="308"/>
      <c r="CF200" s="308"/>
      <c r="CG200" s="308"/>
      <c r="CH200" s="308"/>
      <c r="CI200" s="308"/>
      <c r="CJ200" s="308"/>
      <c r="CK200" s="308"/>
      <c r="CL200" s="308"/>
      <c r="CM200" s="308"/>
      <c r="CN200" s="308"/>
      <c r="CO200" s="308"/>
      <c r="CP200" s="308"/>
      <c r="CQ200" s="308"/>
      <c r="CR200" s="308"/>
      <c r="CS200" s="308"/>
      <c r="CT200" s="308"/>
      <c r="CU200" s="308"/>
      <c r="CV200" s="308"/>
      <c r="CW200" s="308"/>
      <c r="CX200" s="308"/>
      <c r="CY200" s="308"/>
      <c r="CZ200" s="308"/>
      <c r="DA200" s="308"/>
      <c r="DB200" s="308"/>
      <c r="DC200" s="308"/>
      <c r="DD200" s="308"/>
      <c r="DE200" s="308"/>
      <c r="DF200" s="308"/>
      <c r="DG200" s="308"/>
      <c r="DH200" s="308"/>
      <c r="DI200" s="308"/>
      <c r="DJ200" s="308"/>
      <c r="DK200" s="308"/>
      <c r="DL200" s="308"/>
      <c r="DM200" s="308"/>
      <c r="DN200" s="308"/>
      <c r="DO200" s="308"/>
      <c r="DP200" s="308"/>
      <c r="DQ200" s="308"/>
      <c r="DR200" s="308"/>
      <c r="DS200" s="308"/>
      <c r="DT200" s="308"/>
      <c r="DU200" s="308"/>
      <c r="DV200" s="308"/>
      <c r="DW200" s="308"/>
      <c r="DX200" s="308"/>
      <c r="DY200" s="308"/>
      <c r="DZ200" s="308"/>
      <c r="EA200" s="308"/>
      <c r="EB200" s="308"/>
      <c r="EC200" s="308"/>
      <c r="ED200" s="308"/>
      <c r="EE200" s="308"/>
      <c r="EF200" s="308"/>
      <c r="EG200" s="308"/>
      <c r="EH200" s="308"/>
      <c r="EI200" s="308"/>
      <c r="EJ200" s="308"/>
      <c r="EK200" s="308"/>
      <c r="EL200" s="308"/>
      <c r="EM200" s="308"/>
      <c r="EN200" s="308"/>
      <c r="EO200" s="308"/>
      <c r="EP200" s="308"/>
      <c r="EQ200" s="308"/>
      <c r="ER200" s="308"/>
      <c r="ES200" s="308"/>
      <c r="ET200" s="308"/>
      <c r="EU200" s="308"/>
      <c r="EV200" s="308"/>
      <c r="EW200" s="308"/>
    </row>
    <row r="201" spans="2:153" x14ac:dyDescent="0.25">
      <c r="B201" s="360"/>
      <c r="C201" s="360"/>
      <c r="D201" s="360"/>
      <c r="E201" s="308"/>
      <c r="F201" s="308"/>
      <c r="G201" s="308"/>
      <c r="H201" s="361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  <c r="AP201" s="308"/>
      <c r="AQ201" s="308"/>
      <c r="AR201" s="308"/>
      <c r="AS201" s="308"/>
      <c r="AT201" s="308"/>
      <c r="AU201" s="308"/>
      <c r="AV201" s="308"/>
      <c r="AW201" s="308"/>
      <c r="AX201" s="308"/>
      <c r="AY201" s="308"/>
      <c r="AZ201" s="308"/>
      <c r="BA201" s="308"/>
      <c r="BB201" s="308"/>
      <c r="BC201" s="308"/>
      <c r="BD201" s="308"/>
      <c r="BE201" s="308"/>
      <c r="BF201" s="308"/>
      <c r="BG201" s="308"/>
      <c r="BH201" s="308"/>
      <c r="BI201" s="308"/>
      <c r="BJ201" s="308"/>
      <c r="BK201" s="308"/>
      <c r="BL201" s="308"/>
      <c r="BM201" s="308"/>
      <c r="BN201" s="308"/>
      <c r="BO201" s="308"/>
      <c r="BP201" s="308"/>
      <c r="BQ201" s="308"/>
      <c r="BR201" s="308"/>
      <c r="BS201" s="308"/>
      <c r="BT201" s="308"/>
      <c r="BU201" s="308"/>
      <c r="BV201" s="308"/>
      <c r="BW201" s="308"/>
      <c r="BX201" s="308"/>
      <c r="BY201" s="308"/>
      <c r="BZ201" s="308"/>
      <c r="CA201" s="308"/>
      <c r="CB201" s="308"/>
      <c r="CC201" s="308"/>
      <c r="CD201" s="308"/>
      <c r="CE201" s="308"/>
      <c r="CF201" s="308"/>
      <c r="CG201" s="308"/>
      <c r="CH201" s="308"/>
      <c r="CI201" s="308"/>
      <c r="CJ201" s="308"/>
      <c r="CK201" s="308"/>
      <c r="CL201" s="308"/>
      <c r="CM201" s="308"/>
      <c r="CN201" s="308"/>
      <c r="CO201" s="308"/>
      <c r="CP201" s="308"/>
      <c r="CQ201" s="308"/>
      <c r="CR201" s="308"/>
      <c r="CS201" s="308"/>
      <c r="CT201" s="308"/>
      <c r="CU201" s="308"/>
      <c r="CV201" s="308"/>
      <c r="CW201" s="308"/>
      <c r="CX201" s="308"/>
      <c r="CY201" s="308"/>
      <c r="CZ201" s="308"/>
      <c r="DA201" s="308"/>
      <c r="DB201" s="308"/>
      <c r="DC201" s="308"/>
      <c r="DD201" s="308"/>
      <c r="DE201" s="308"/>
      <c r="DF201" s="308"/>
      <c r="DG201" s="308"/>
      <c r="DH201" s="308"/>
      <c r="DI201" s="308"/>
      <c r="DJ201" s="308"/>
      <c r="DK201" s="308"/>
      <c r="DL201" s="308"/>
      <c r="DM201" s="308"/>
      <c r="DN201" s="308"/>
      <c r="DO201" s="308"/>
      <c r="DP201" s="308"/>
      <c r="DQ201" s="308"/>
      <c r="DR201" s="308"/>
      <c r="DS201" s="308"/>
      <c r="DT201" s="308"/>
      <c r="DU201" s="308"/>
      <c r="DV201" s="308"/>
      <c r="DW201" s="308"/>
      <c r="DX201" s="308"/>
      <c r="DY201" s="308"/>
      <c r="DZ201" s="308"/>
      <c r="EA201" s="308"/>
      <c r="EB201" s="308"/>
      <c r="EC201" s="308"/>
      <c r="ED201" s="308"/>
      <c r="EE201" s="308"/>
      <c r="EF201" s="308"/>
      <c r="EG201" s="308"/>
      <c r="EH201" s="308"/>
      <c r="EI201" s="308"/>
      <c r="EJ201" s="308"/>
      <c r="EK201" s="308"/>
      <c r="EL201" s="308"/>
      <c r="EM201" s="308"/>
      <c r="EN201" s="308"/>
      <c r="EO201" s="308"/>
      <c r="EP201" s="308"/>
      <c r="EQ201" s="308"/>
      <c r="ER201" s="308"/>
      <c r="ES201" s="308"/>
      <c r="ET201" s="308"/>
      <c r="EU201" s="308"/>
      <c r="EV201" s="308"/>
      <c r="EW201" s="308"/>
    </row>
    <row r="202" spans="2:153" x14ac:dyDescent="0.25">
      <c r="B202" s="360"/>
      <c r="C202" s="360"/>
      <c r="D202" s="360"/>
      <c r="E202" s="308"/>
      <c r="F202" s="308"/>
      <c r="G202" s="308"/>
      <c r="H202" s="361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  <c r="AP202" s="308"/>
      <c r="AQ202" s="308"/>
      <c r="AR202" s="308"/>
      <c r="AS202" s="308"/>
      <c r="AT202" s="308"/>
      <c r="AU202" s="308"/>
      <c r="AV202" s="308"/>
      <c r="AW202" s="308"/>
      <c r="AX202" s="308"/>
      <c r="AY202" s="308"/>
      <c r="AZ202" s="308"/>
      <c r="BA202" s="308"/>
      <c r="BB202" s="308"/>
      <c r="BC202" s="308"/>
      <c r="BD202" s="308"/>
      <c r="BE202" s="308"/>
      <c r="BF202" s="308"/>
      <c r="BG202" s="308"/>
      <c r="BH202" s="308"/>
      <c r="BI202" s="308"/>
      <c r="BJ202" s="308"/>
      <c r="BK202" s="308"/>
      <c r="BL202" s="308"/>
      <c r="BM202" s="308"/>
      <c r="BN202" s="308"/>
      <c r="BO202" s="308"/>
      <c r="BP202" s="308"/>
      <c r="BQ202" s="308"/>
      <c r="BR202" s="308"/>
      <c r="BS202" s="308"/>
      <c r="BT202" s="308"/>
      <c r="BU202" s="308"/>
      <c r="BV202" s="308"/>
      <c r="BW202" s="308"/>
      <c r="BX202" s="308"/>
      <c r="BY202" s="308"/>
      <c r="BZ202" s="308"/>
      <c r="CA202" s="308"/>
      <c r="CB202" s="308"/>
      <c r="CC202" s="308"/>
      <c r="CD202" s="308"/>
      <c r="CE202" s="308"/>
      <c r="CF202" s="308"/>
      <c r="CG202" s="308"/>
      <c r="CH202" s="308"/>
      <c r="CI202" s="308"/>
      <c r="CJ202" s="308"/>
      <c r="CK202" s="308"/>
      <c r="CL202" s="308"/>
      <c r="CM202" s="308"/>
      <c r="CN202" s="308"/>
      <c r="CO202" s="308"/>
      <c r="CP202" s="308"/>
      <c r="CQ202" s="308"/>
      <c r="CR202" s="308"/>
      <c r="CS202" s="308"/>
      <c r="CT202" s="308"/>
      <c r="CU202" s="308"/>
      <c r="CV202" s="308"/>
      <c r="CW202" s="308"/>
      <c r="CX202" s="308"/>
      <c r="CY202" s="308"/>
      <c r="CZ202" s="308"/>
      <c r="DA202" s="308"/>
      <c r="DB202" s="308"/>
      <c r="DC202" s="308"/>
      <c r="DD202" s="308"/>
      <c r="DE202" s="308"/>
      <c r="DF202" s="308"/>
      <c r="DG202" s="308"/>
      <c r="DH202" s="308"/>
      <c r="DI202" s="308"/>
      <c r="DJ202" s="308"/>
      <c r="DK202" s="308"/>
      <c r="DL202" s="308"/>
      <c r="DM202" s="308"/>
      <c r="DN202" s="308"/>
      <c r="DO202" s="308"/>
      <c r="DP202" s="308"/>
      <c r="DQ202" s="308"/>
      <c r="DR202" s="308"/>
      <c r="DS202" s="308"/>
      <c r="DT202" s="308"/>
      <c r="DU202" s="308"/>
      <c r="DV202" s="308"/>
      <c r="DW202" s="308"/>
      <c r="DX202" s="308"/>
      <c r="DY202" s="308"/>
      <c r="DZ202" s="308"/>
      <c r="EA202" s="308"/>
      <c r="EB202" s="308"/>
      <c r="EC202" s="308"/>
      <c r="ED202" s="308"/>
      <c r="EE202" s="308"/>
      <c r="EF202" s="308"/>
      <c r="EG202" s="308"/>
      <c r="EH202" s="308"/>
      <c r="EI202" s="308"/>
      <c r="EJ202" s="308"/>
      <c r="EK202" s="308"/>
      <c r="EL202" s="308"/>
      <c r="EM202" s="308"/>
      <c r="EN202" s="308"/>
      <c r="EO202" s="308"/>
      <c r="EP202" s="308"/>
      <c r="EQ202" s="308"/>
      <c r="ER202" s="308"/>
      <c r="ES202" s="308"/>
      <c r="ET202" s="308"/>
      <c r="EU202" s="308"/>
      <c r="EV202" s="308"/>
      <c r="EW202" s="308"/>
    </row>
    <row r="203" spans="2:153" x14ac:dyDescent="0.25">
      <c r="B203" s="360"/>
      <c r="C203" s="360"/>
      <c r="D203" s="360"/>
      <c r="E203" s="308"/>
      <c r="F203" s="308"/>
      <c r="G203" s="308"/>
      <c r="H203" s="361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  <c r="AP203" s="308"/>
      <c r="AQ203" s="308"/>
      <c r="AR203" s="308"/>
      <c r="AS203" s="308"/>
      <c r="AT203" s="308"/>
      <c r="AU203" s="308"/>
      <c r="AV203" s="308"/>
      <c r="AW203" s="308"/>
      <c r="AX203" s="308"/>
      <c r="AY203" s="308"/>
      <c r="AZ203" s="308"/>
      <c r="BA203" s="308"/>
      <c r="BB203" s="308"/>
      <c r="BC203" s="308"/>
      <c r="BD203" s="308"/>
      <c r="BE203" s="308"/>
      <c r="BF203" s="308"/>
      <c r="BG203" s="308"/>
      <c r="BH203" s="308"/>
      <c r="BI203" s="308"/>
      <c r="BJ203" s="308"/>
      <c r="BK203" s="308"/>
      <c r="BL203" s="308"/>
      <c r="BM203" s="308"/>
      <c r="BN203" s="308"/>
      <c r="BO203" s="308"/>
      <c r="BP203" s="308"/>
      <c r="BQ203" s="308"/>
      <c r="BR203" s="308"/>
      <c r="BS203" s="308"/>
      <c r="BT203" s="308"/>
      <c r="BU203" s="308"/>
      <c r="BV203" s="308"/>
      <c r="BW203" s="308"/>
      <c r="BX203" s="308"/>
      <c r="BY203" s="308"/>
      <c r="BZ203" s="308"/>
      <c r="CA203" s="308"/>
      <c r="CB203" s="308"/>
      <c r="CC203" s="308"/>
      <c r="CD203" s="308"/>
      <c r="CE203" s="308"/>
      <c r="CF203" s="308"/>
      <c r="CG203" s="308"/>
      <c r="CH203" s="308"/>
      <c r="CI203" s="308"/>
      <c r="CJ203" s="308"/>
      <c r="CK203" s="308"/>
      <c r="CL203" s="308"/>
      <c r="CM203" s="308"/>
      <c r="CN203" s="308"/>
      <c r="CO203" s="308"/>
      <c r="CP203" s="308"/>
      <c r="CQ203" s="308"/>
      <c r="CR203" s="308"/>
      <c r="CS203" s="308"/>
      <c r="CT203" s="308"/>
      <c r="CU203" s="308"/>
      <c r="CV203" s="308"/>
      <c r="CW203" s="308"/>
      <c r="CX203" s="308"/>
      <c r="CY203" s="308"/>
      <c r="CZ203" s="308"/>
      <c r="DA203" s="308"/>
      <c r="DB203" s="308"/>
      <c r="DC203" s="308"/>
      <c r="DD203" s="308"/>
      <c r="DE203" s="308"/>
      <c r="DF203" s="308"/>
      <c r="DG203" s="308"/>
      <c r="DH203" s="308"/>
      <c r="DI203" s="308"/>
      <c r="DJ203" s="308"/>
      <c r="DK203" s="308"/>
      <c r="DL203" s="308"/>
      <c r="DM203" s="308"/>
      <c r="DN203" s="308"/>
      <c r="DO203" s="308"/>
      <c r="DP203" s="308"/>
      <c r="DQ203" s="308"/>
      <c r="DR203" s="308"/>
      <c r="DS203" s="308"/>
      <c r="DT203" s="308"/>
      <c r="DU203" s="308"/>
      <c r="DV203" s="308"/>
      <c r="DW203" s="308"/>
      <c r="DX203" s="308"/>
      <c r="DY203" s="308"/>
      <c r="DZ203" s="308"/>
      <c r="EA203" s="308"/>
      <c r="EB203" s="308"/>
      <c r="EC203" s="308"/>
      <c r="ED203" s="308"/>
      <c r="EE203" s="308"/>
      <c r="EF203" s="308"/>
      <c r="EG203" s="308"/>
      <c r="EH203" s="308"/>
      <c r="EI203" s="308"/>
      <c r="EJ203" s="308"/>
      <c r="EK203" s="308"/>
      <c r="EL203" s="308"/>
      <c r="EM203" s="308"/>
      <c r="EN203" s="308"/>
      <c r="EO203" s="308"/>
      <c r="EP203" s="308"/>
      <c r="EQ203" s="308"/>
      <c r="ER203" s="308"/>
      <c r="ES203" s="308"/>
      <c r="ET203" s="308"/>
      <c r="EU203" s="308"/>
      <c r="EV203" s="308"/>
      <c r="EW203" s="308"/>
    </row>
    <row r="204" spans="2:153" x14ac:dyDescent="0.25">
      <c r="B204" s="360"/>
      <c r="C204" s="360"/>
      <c r="D204" s="360"/>
      <c r="E204" s="308"/>
      <c r="F204" s="308"/>
      <c r="G204" s="308"/>
      <c r="H204" s="361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  <c r="AP204" s="308"/>
      <c r="AQ204" s="308"/>
      <c r="AR204" s="308"/>
      <c r="AS204" s="308"/>
      <c r="AT204" s="308"/>
      <c r="AU204" s="308"/>
      <c r="AV204" s="308"/>
      <c r="AW204" s="308"/>
      <c r="AX204" s="308"/>
      <c r="AY204" s="308"/>
      <c r="AZ204" s="308"/>
      <c r="BA204" s="308"/>
      <c r="BB204" s="308"/>
      <c r="BC204" s="308"/>
      <c r="BD204" s="308"/>
      <c r="BE204" s="308"/>
      <c r="BF204" s="308"/>
      <c r="BG204" s="308"/>
      <c r="BH204" s="308"/>
      <c r="BI204" s="308"/>
      <c r="BJ204" s="308"/>
      <c r="BK204" s="308"/>
      <c r="BL204" s="308"/>
      <c r="BM204" s="308"/>
      <c r="BN204" s="308"/>
      <c r="BO204" s="308"/>
      <c r="BP204" s="308"/>
      <c r="BQ204" s="308"/>
      <c r="BR204" s="308"/>
      <c r="BS204" s="308"/>
      <c r="BT204" s="308"/>
      <c r="BU204" s="308"/>
      <c r="BV204" s="308"/>
      <c r="BW204" s="308"/>
      <c r="BX204" s="308"/>
      <c r="BY204" s="308"/>
      <c r="BZ204" s="308"/>
      <c r="CA204" s="308"/>
      <c r="CB204" s="308"/>
      <c r="CC204" s="308"/>
      <c r="CD204" s="308"/>
      <c r="CE204" s="308"/>
      <c r="CF204" s="308"/>
      <c r="CG204" s="308"/>
      <c r="CH204" s="308"/>
      <c r="CI204" s="308"/>
      <c r="CJ204" s="308"/>
      <c r="CK204" s="308"/>
      <c r="CL204" s="308"/>
      <c r="CM204" s="308"/>
      <c r="CN204" s="308"/>
      <c r="CO204" s="308"/>
      <c r="CP204" s="308"/>
      <c r="CQ204" s="308"/>
      <c r="CR204" s="308"/>
      <c r="CS204" s="308"/>
      <c r="CT204" s="308"/>
      <c r="CU204" s="308"/>
      <c r="CV204" s="308"/>
      <c r="CW204" s="308"/>
      <c r="CX204" s="308"/>
      <c r="CY204" s="308"/>
      <c r="CZ204" s="308"/>
      <c r="DA204" s="308"/>
      <c r="DB204" s="308"/>
      <c r="DC204" s="308"/>
      <c r="DD204" s="308"/>
      <c r="DE204" s="308"/>
      <c r="DF204" s="308"/>
      <c r="DG204" s="308"/>
      <c r="DH204" s="308"/>
      <c r="DI204" s="308"/>
      <c r="DJ204" s="308"/>
      <c r="DK204" s="308"/>
      <c r="DL204" s="308"/>
      <c r="DM204" s="308"/>
      <c r="DN204" s="308"/>
      <c r="DO204" s="308"/>
      <c r="DP204" s="308"/>
      <c r="DQ204" s="308"/>
      <c r="DR204" s="308"/>
      <c r="DS204" s="308"/>
      <c r="DT204" s="308"/>
      <c r="DU204" s="308"/>
      <c r="DV204" s="308"/>
      <c r="DW204" s="308"/>
      <c r="DX204" s="308"/>
      <c r="DY204" s="308"/>
      <c r="DZ204" s="308"/>
      <c r="EA204" s="308"/>
      <c r="EB204" s="308"/>
      <c r="EC204" s="308"/>
      <c r="ED204" s="308"/>
      <c r="EE204" s="308"/>
      <c r="EF204" s="308"/>
      <c r="EG204" s="308"/>
      <c r="EH204" s="308"/>
      <c r="EI204" s="308"/>
      <c r="EJ204" s="308"/>
      <c r="EK204" s="308"/>
      <c r="EL204" s="308"/>
      <c r="EM204" s="308"/>
      <c r="EN204" s="308"/>
      <c r="EO204" s="308"/>
      <c r="EP204" s="308"/>
      <c r="EQ204" s="308"/>
      <c r="ER204" s="308"/>
      <c r="ES204" s="308"/>
      <c r="ET204" s="308"/>
      <c r="EU204" s="308"/>
      <c r="EV204" s="308"/>
      <c r="EW204" s="308"/>
    </row>
    <row r="205" spans="2:153" x14ac:dyDescent="0.25">
      <c r="B205" s="360"/>
      <c r="C205" s="360"/>
      <c r="D205" s="360"/>
      <c r="E205" s="308"/>
      <c r="F205" s="308"/>
      <c r="G205" s="308"/>
      <c r="H205" s="361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  <c r="AP205" s="308"/>
      <c r="AQ205" s="308"/>
      <c r="AR205" s="308"/>
      <c r="AS205" s="308"/>
      <c r="AT205" s="308"/>
      <c r="AU205" s="308"/>
      <c r="AV205" s="308"/>
      <c r="AW205" s="308"/>
      <c r="AX205" s="308"/>
      <c r="AY205" s="308"/>
      <c r="AZ205" s="308"/>
      <c r="BA205" s="308"/>
      <c r="BB205" s="308"/>
      <c r="BC205" s="308"/>
      <c r="BD205" s="308"/>
      <c r="BE205" s="308"/>
      <c r="BF205" s="308"/>
      <c r="BG205" s="308"/>
      <c r="BH205" s="308"/>
      <c r="BI205" s="308"/>
      <c r="BJ205" s="308"/>
      <c r="BK205" s="308"/>
      <c r="BL205" s="308"/>
      <c r="BM205" s="308"/>
      <c r="BN205" s="308"/>
      <c r="BO205" s="308"/>
      <c r="BP205" s="308"/>
      <c r="BQ205" s="308"/>
      <c r="BR205" s="308"/>
      <c r="BS205" s="308"/>
      <c r="BT205" s="308"/>
      <c r="BU205" s="308"/>
      <c r="BV205" s="308"/>
      <c r="BW205" s="308"/>
      <c r="BX205" s="308"/>
      <c r="BY205" s="308"/>
      <c r="BZ205" s="308"/>
      <c r="CA205" s="308"/>
      <c r="CB205" s="308"/>
      <c r="CC205" s="308"/>
      <c r="CD205" s="308"/>
      <c r="CE205" s="308"/>
      <c r="CF205" s="308"/>
      <c r="CG205" s="308"/>
      <c r="CH205" s="308"/>
      <c r="CI205" s="308"/>
      <c r="CJ205" s="308"/>
      <c r="CK205" s="308"/>
      <c r="CL205" s="308"/>
      <c r="CM205" s="308"/>
      <c r="CN205" s="308"/>
      <c r="CO205" s="308"/>
      <c r="CP205" s="308"/>
      <c r="CQ205" s="308"/>
      <c r="CR205" s="308"/>
      <c r="CS205" s="308"/>
      <c r="CT205" s="308"/>
      <c r="CU205" s="308"/>
      <c r="CV205" s="308"/>
      <c r="CW205" s="308"/>
      <c r="CX205" s="308"/>
      <c r="CY205" s="308"/>
      <c r="CZ205" s="308"/>
      <c r="DA205" s="308"/>
      <c r="DB205" s="308"/>
      <c r="DC205" s="308"/>
      <c r="DD205" s="308"/>
      <c r="DE205" s="308"/>
      <c r="DF205" s="308"/>
      <c r="DG205" s="308"/>
      <c r="DH205" s="308"/>
      <c r="DI205" s="308"/>
      <c r="DJ205" s="308"/>
      <c r="DK205" s="308"/>
      <c r="DL205" s="308"/>
      <c r="DM205" s="308"/>
      <c r="DN205" s="308"/>
      <c r="DO205" s="308"/>
      <c r="DP205" s="308"/>
      <c r="DQ205" s="308"/>
      <c r="DR205" s="308"/>
      <c r="DS205" s="308"/>
      <c r="DT205" s="308"/>
      <c r="DU205" s="308"/>
      <c r="DV205" s="308"/>
      <c r="DW205" s="308"/>
      <c r="DX205" s="308"/>
      <c r="DY205" s="308"/>
      <c r="DZ205" s="308"/>
      <c r="EA205" s="308"/>
      <c r="EB205" s="308"/>
      <c r="EC205" s="308"/>
      <c r="ED205" s="308"/>
      <c r="EE205" s="308"/>
      <c r="EF205" s="308"/>
      <c r="EG205" s="308"/>
      <c r="EH205" s="308"/>
      <c r="EI205" s="308"/>
      <c r="EJ205" s="308"/>
      <c r="EK205" s="308"/>
      <c r="EL205" s="308"/>
      <c r="EM205" s="308"/>
      <c r="EN205" s="308"/>
      <c r="EO205" s="308"/>
      <c r="EP205" s="308"/>
      <c r="EQ205" s="308"/>
      <c r="ER205" s="308"/>
      <c r="ES205" s="308"/>
      <c r="ET205" s="308"/>
      <c r="EU205" s="308"/>
      <c r="EV205" s="308"/>
      <c r="EW205" s="308"/>
    </row>
    <row r="206" spans="2:153" x14ac:dyDescent="0.25">
      <c r="B206" s="360"/>
      <c r="C206" s="360"/>
      <c r="D206" s="360"/>
      <c r="E206" s="308"/>
      <c r="F206" s="308"/>
      <c r="G206" s="308"/>
      <c r="H206" s="361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  <c r="AP206" s="308"/>
      <c r="AQ206" s="308"/>
      <c r="AR206" s="308"/>
      <c r="AS206" s="308"/>
      <c r="AT206" s="308"/>
      <c r="AU206" s="308"/>
      <c r="AV206" s="308"/>
      <c r="AW206" s="308"/>
      <c r="AX206" s="308"/>
      <c r="AY206" s="308"/>
      <c r="AZ206" s="308"/>
      <c r="BA206" s="308"/>
      <c r="BB206" s="308"/>
      <c r="BC206" s="308"/>
      <c r="BD206" s="308"/>
      <c r="BE206" s="308"/>
      <c r="BF206" s="308"/>
      <c r="BG206" s="308"/>
      <c r="BH206" s="308"/>
      <c r="BI206" s="308"/>
      <c r="BJ206" s="308"/>
      <c r="BK206" s="308"/>
      <c r="BL206" s="308"/>
      <c r="BM206" s="308"/>
      <c r="BN206" s="308"/>
      <c r="BO206" s="308"/>
      <c r="BP206" s="308"/>
      <c r="BQ206" s="308"/>
      <c r="BR206" s="308"/>
      <c r="BS206" s="308"/>
      <c r="BT206" s="308"/>
      <c r="BU206" s="308"/>
      <c r="BV206" s="308"/>
      <c r="BW206" s="308"/>
      <c r="BX206" s="308"/>
      <c r="BY206" s="308"/>
      <c r="BZ206" s="308"/>
      <c r="CA206" s="308"/>
      <c r="CB206" s="308"/>
      <c r="CC206" s="308"/>
      <c r="CD206" s="308"/>
      <c r="CE206" s="308"/>
      <c r="CF206" s="308"/>
      <c r="CG206" s="308"/>
      <c r="CH206" s="308"/>
      <c r="CI206" s="308"/>
      <c r="CJ206" s="308"/>
      <c r="CK206" s="308"/>
      <c r="CL206" s="308"/>
      <c r="CM206" s="308"/>
      <c r="CN206" s="308"/>
      <c r="CO206" s="308"/>
      <c r="CP206" s="308"/>
      <c r="CQ206" s="308"/>
      <c r="CR206" s="308"/>
      <c r="CS206" s="308"/>
      <c r="CT206" s="308"/>
      <c r="CU206" s="308"/>
      <c r="CV206" s="308"/>
      <c r="CW206" s="308"/>
      <c r="CX206" s="308"/>
      <c r="CY206" s="308"/>
      <c r="CZ206" s="308"/>
      <c r="DA206" s="308"/>
      <c r="DB206" s="308"/>
      <c r="DC206" s="308"/>
      <c r="DD206" s="308"/>
      <c r="DE206" s="308"/>
      <c r="DF206" s="308"/>
      <c r="DG206" s="308"/>
      <c r="DH206" s="308"/>
      <c r="DI206" s="308"/>
      <c r="DJ206" s="308"/>
      <c r="DK206" s="308"/>
      <c r="DL206" s="308"/>
      <c r="DM206" s="308"/>
      <c r="DN206" s="308"/>
      <c r="DO206" s="308"/>
      <c r="DP206" s="308"/>
      <c r="DQ206" s="308"/>
      <c r="DR206" s="308"/>
      <c r="DS206" s="308"/>
      <c r="DT206" s="308"/>
      <c r="DU206" s="308"/>
      <c r="DV206" s="308"/>
      <c r="DW206" s="308"/>
      <c r="DX206" s="308"/>
      <c r="DY206" s="308"/>
      <c r="DZ206" s="308"/>
      <c r="EA206" s="308"/>
      <c r="EB206" s="308"/>
      <c r="EC206" s="308"/>
      <c r="ED206" s="308"/>
      <c r="EE206" s="308"/>
      <c r="EF206" s="308"/>
      <c r="EG206" s="308"/>
      <c r="EH206" s="308"/>
      <c r="EI206" s="308"/>
      <c r="EJ206" s="308"/>
      <c r="EK206" s="308"/>
      <c r="EL206" s="308"/>
      <c r="EM206" s="308"/>
      <c r="EN206" s="308"/>
      <c r="EO206" s="308"/>
      <c r="EP206" s="308"/>
      <c r="EQ206" s="308"/>
      <c r="ER206" s="308"/>
      <c r="ES206" s="308"/>
      <c r="ET206" s="308"/>
      <c r="EU206" s="308"/>
      <c r="EV206" s="308"/>
      <c r="EW206" s="308"/>
    </row>
    <row r="207" spans="2:153" x14ac:dyDescent="0.25">
      <c r="B207" s="360"/>
      <c r="C207" s="360"/>
      <c r="D207" s="360"/>
      <c r="E207" s="308"/>
      <c r="F207" s="308"/>
      <c r="G207" s="308"/>
      <c r="H207" s="361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  <c r="AP207" s="308"/>
      <c r="AQ207" s="308"/>
      <c r="AR207" s="308"/>
      <c r="AS207" s="308"/>
      <c r="AT207" s="308"/>
      <c r="AU207" s="308"/>
      <c r="AV207" s="308"/>
      <c r="AW207" s="308"/>
      <c r="AX207" s="308"/>
      <c r="AY207" s="308"/>
      <c r="AZ207" s="308"/>
      <c r="BA207" s="308"/>
      <c r="BB207" s="308"/>
      <c r="BC207" s="308"/>
      <c r="BD207" s="308"/>
      <c r="BE207" s="308"/>
      <c r="BF207" s="308"/>
      <c r="BG207" s="308"/>
      <c r="BH207" s="308"/>
      <c r="BI207" s="308"/>
      <c r="BJ207" s="308"/>
      <c r="BK207" s="308"/>
      <c r="BL207" s="308"/>
      <c r="BM207" s="308"/>
      <c r="BN207" s="308"/>
      <c r="BO207" s="308"/>
      <c r="BP207" s="308"/>
      <c r="BQ207" s="308"/>
      <c r="BR207" s="308"/>
      <c r="BS207" s="308"/>
      <c r="BT207" s="308"/>
      <c r="BU207" s="308"/>
      <c r="BV207" s="308"/>
      <c r="BW207" s="308"/>
      <c r="BX207" s="308"/>
      <c r="BY207" s="308"/>
      <c r="BZ207" s="308"/>
      <c r="CA207" s="308"/>
      <c r="CB207" s="308"/>
      <c r="CC207" s="308"/>
      <c r="CD207" s="308"/>
      <c r="CE207" s="308"/>
      <c r="CF207" s="308"/>
      <c r="CG207" s="308"/>
      <c r="CH207" s="308"/>
      <c r="CI207" s="308"/>
      <c r="CJ207" s="308"/>
      <c r="CK207" s="308"/>
      <c r="CL207" s="308"/>
      <c r="CM207" s="308"/>
      <c r="CN207" s="308"/>
      <c r="CO207" s="308"/>
      <c r="CP207" s="308"/>
      <c r="CQ207" s="308"/>
      <c r="CR207" s="308"/>
      <c r="CS207" s="308"/>
      <c r="CT207" s="308"/>
      <c r="CU207" s="308"/>
      <c r="CV207" s="308"/>
      <c r="CW207" s="308"/>
      <c r="CX207" s="308"/>
      <c r="CY207" s="308"/>
      <c r="CZ207" s="308"/>
      <c r="DA207" s="308"/>
      <c r="DB207" s="308"/>
      <c r="DC207" s="308"/>
      <c r="DD207" s="308"/>
      <c r="DE207" s="308"/>
      <c r="DF207" s="308"/>
      <c r="DG207" s="308"/>
      <c r="DH207" s="308"/>
      <c r="DI207" s="308"/>
      <c r="DJ207" s="308"/>
      <c r="DK207" s="308"/>
      <c r="DL207" s="308"/>
      <c r="DM207" s="308"/>
      <c r="DN207" s="308"/>
      <c r="DO207" s="308"/>
      <c r="DP207" s="308"/>
      <c r="DQ207" s="308"/>
      <c r="DR207" s="308"/>
      <c r="DS207" s="308"/>
      <c r="DT207" s="308"/>
      <c r="DU207" s="308"/>
      <c r="DV207" s="308"/>
      <c r="DW207" s="308"/>
      <c r="DX207" s="308"/>
      <c r="DY207" s="308"/>
      <c r="DZ207" s="308"/>
      <c r="EA207" s="308"/>
      <c r="EB207" s="308"/>
      <c r="EC207" s="308"/>
      <c r="ED207" s="308"/>
      <c r="EE207" s="308"/>
      <c r="EF207" s="308"/>
      <c r="EG207" s="308"/>
      <c r="EH207" s="308"/>
      <c r="EI207" s="308"/>
      <c r="EJ207" s="308"/>
      <c r="EK207" s="308"/>
      <c r="EL207" s="308"/>
      <c r="EM207" s="308"/>
      <c r="EN207" s="308"/>
      <c r="EO207" s="308"/>
      <c r="EP207" s="308"/>
      <c r="EQ207" s="308"/>
      <c r="ER207" s="308"/>
      <c r="ES207" s="308"/>
      <c r="ET207" s="308"/>
      <c r="EU207" s="308"/>
      <c r="EV207" s="308"/>
      <c r="EW207" s="308"/>
    </row>
    <row r="208" spans="2:153" x14ac:dyDescent="0.25">
      <c r="B208" s="360"/>
      <c r="C208" s="360"/>
      <c r="D208" s="360"/>
      <c r="E208" s="308"/>
      <c r="F208" s="308"/>
      <c r="G208" s="308"/>
      <c r="H208" s="361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  <c r="AB208" s="308"/>
      <c r="AC208" s="308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  <c r="AP208" s="308"/>
      <c r="AQ208" s="308"/>
      <c r="AR208" s="308"/>
      <c r="AS208" s="308"/>
      <c r="AT208" s="308"/>
      <c r="AU208" s="308"/>
      <c r="AV208" s="308"/>
      <c r="AW208" s="308"/>
      <c r="AX208" s="308"/>
      <c r="AY208" s="308"/>
      <c r="AZ208" s="308"/>
      <c r="BA208" s="308"/>
      <c r="BB208" s="308"/>
      <c r="BC208" s="308"/>
      <c r="BD208" s="308"/>
      <c r="BE208" s="308"/>
      <c r="BF208" s="308"/>
      <c r="BG208" s="308"/>
      <c r="BH208" s="308"/>
      <c r="BI208" s="308"/>
      <c r="BJ208" s="308"/>
      <c r="BK208" s="308"/>
      <c r="BL208" s="308"/>
      <c r="BM208" s="308"/>
      <c r="BN208" s="308"/>
      <c r="BO208" s="308"/>
      <c r="BP208" s="308"/>
      <c r="BQ208" s="308"/>
      <c r="BR208" s="308"/>
      <c r="BS208" s="308"/>
      <c r="BT208" s="308"/>
      <c r="BU208" s="308"/>
      <c r="BV208" s="308"/>
      <c r="BW208" s="308"/>
      <c r="BX208" s="308"/>
      <c r="BY208" s="308"/>
      <c r="BZ208" s="308"/>
      <c r="CA208" s="308"/>
      <c r="CB208" s="308"/>
      <c r="CC208" s="308"/>
      <c r="CD208" s="308"/>
      <c r="CE208" s="308"/>
      <c r="CF208" s="308"/>
      <c r="CG208" s="308"/>
      <c r="CH208" s="308"/>
      <c r="CI208" s="308"/>
      <c r="CJ208" s="308"/>
      <c r="CK208" s="308"/>
      <c r="CL208" s="308"/>
      <c r="CM208" s="308"/>
      <c r="CN208" s="308"/>
      <c r="CO208" s="308"/>
      <c r="CP208" s="308"/>
      <c r="CQ208" s="308"/>
      <c r="CR208" s="308"/>
      <c r="CS208" s="308"/>
      <c r="CT208" s="308"/>
      <c r="CU208" s="308"/>
      <c r="CV208" s="308"/>
      <c r="CW208" s="308"/>
      <c r="CX208" s="308"/>
      <c r="CY208" s="308"/>
      <c r="CZ208" s="308"/>
      <c r="DA208" s="308"/>
      <c r="DB208" s="308"/>
      <c r="DC208" s="308"/>
      <c r="DD208" s="308"/>
      <c r="DE208" s="308"/>
      <c r="DF208" s="308"/>
      <c r="DG208" s="308"/>
      <c r="DH208" s="308"/>
      <c r="DI208" s="308"/>
      <c r="DJ208" s="308"/>
      <c r="DK208" s="308"/>
      <c r="DL208" s="308"/>
      <c r="DM208" s="308"/>
      <c r="DN208" s="308"/>
      <c r="DO208" s="308"/>
      <c r="DP208" s="308"/>
      <c r="DQ208" s="308"/>
      <c r="DR208" s="308"/>
      <c r="DS208" s="308"/>
      <c r="DT208" s="308"/>
      <c r="DU208" s="308"/>
      <c r="DV208" s="308"/>
      <c r="DW208" s="308"/>
      <c r="DX208" s="308"/>
      <c r="DY208" s="308"/>
      <c r="DZ208" s="308"/>
      <c r="EA208" s="308"/>
      <c r="EB208" s="308"/>
      <c r="EC208" s="308"/>
      <c r="ED208" s="308"/>
      <c r="EE208" s="308"/>
      <c r="EF208" s="308"/>
      <c r="EG208" s="308"/>
      <c r="EH208" s="308"/>
      <c r="EI208" s="308"/>
      <c r="EJ208" s="308"/>
      <c r="EK208" s="308"/>
      <c r="EL208" s="308"/>
      <c r="EM208" s="308"/>
      <c r="EN208" s="308"/>
      <c r="EO208" s="308"/>
      <c r="EP208" s="308"/>
      <c r="EQ208" s="308"/>
      <c r="ER208" s="308"/>
      <c r="ES208" s="308"/>
      <c r="ET208" s="308"/>
      <c r="EU208" s="308"/>
      <c r="EV208" s="308"/>
      <c r="EW208" s="308"/>
    </row>
    <row r="209" spans="2:153" x14ac:dyDescent="0.25">
      <c r="B209" s="360"/>
      <c r="C209" s="360"/>
      <c r="D209" s="360"/>
      <c r="E209" s="308"/>
      <c r="F209" s="308"/>
      <c r="G209" s="308"/>
      <c r="H209" s="361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  <c r="AA209" s="308"/>
      <c r="AB209" s="308"/>
      <c r="AC209" s="308"/>
      <c r="AD209" s="308"/>
      <c r="AE209" s="308"/>
      <c r="AF209" s="308"/>
      <c r="AG209" s="308"/>
      <c r="AH209" s="308"/>
      <c r="AI209" s="308"/>
      <c r="AJ209" s="308"/>
      <c r="AK209" s="308"/>
      <c r="AL209" s="308"/>
      <c r="AM209" s="308"/>
      <c r="AN209" s="308"/>
      <c r="AO209" s="308"/>
      <c r="AP209" s="308"/>
      <c r="AQ209" s="308"/>
      <c r="AR209" s="308"/>
      <c r="AS209" s="308"/>
      <c r="AT209" s="308"/>
      <c r="AU209" s="308"/>
      <c r="AV209" s="308"/>
      <c r="AW209" s="308"/>
      <c r="AX209" s="308"/>
      <c r="AY209" s="308"/>
      <c r="AZ209" s="308"/>
      <c r="BA209" s="308"/>
      <c r="BB209" s="308"/>
      <c r="BC209" s="308"/>
      <c r="BD209" s="308"/>
      <c r="BE209" s="308"/>
      <c r="BF209" s="308"/>
      <c r="BG209" s="308"/>
      <c r="BH209" s="308"/>
      <c r="BI209" s="308"/>
      <c r="BJ209" s="308"/>
      <c r="BK209" s="308"/>
      <c r="BL209" s="308"/>
      <c r="BM209" s="308"/>
      <c r="BN209" s="308"/>
      <c r="BO209" s="308"/>
      <c r="BP209" s="308"/>
      <c r="BQ209" s="308"/>
      <c r="BR209" s="308"/>
      <c r="BS209" s="308"/>
      <c r="BT209" s="308"/>
      <c r="BU209" s="308"/>
      <c r="BV209" s="308"/>
      <c r="BW209" s="308"/>
      <c r="BX209" s="308"/>
      <c r="BY209" s="308"/>
      <c r="BZ209" s="308"/>
      <c r="CA209" s="308"/>
      <c r="CB209" s="308"/>
      <c r="CC209" s="308"/>
      <c r="CD209" s="308"/>
      <c r="CE209" s="308"/>
      <c r="CF209" s="308"/>
      <c r="CG209" s="308"/>
      <c r="CH209" s="308"/>
      <c r="CI209" s="308"/>
      <c r="CJ209" s="308"/>
      <c r="CK209" s="308"/>
      <c r="CL209" s="308"/>
      <c r="CM209" s="308"/>
      <c r="CN209" s="308"/>
      <c r="CO209" s="308"/>
      <c r="CP209" s="308"/>
      <c r="CQ209" s="308"/>
      <c r="CR209" s="308"/>
      <c r="CS209" s="308"/>
      <c r="CT209" s="308"/>
      <c r="CU209" s="308"/>
      <c r="CV209" s="308"/>
      <c r="CW209" s="308"/>
      <c r="CX209" s="308"/>
      <c r="CY209" s="308"/>
      <c r="CZ209" s="308"/>
      <c r="DA209" s="308"/>
      <c r="DB209" s="308"/>
      <c r="DC209" s="308"/>
      <c r="DD209" s="308"/>
      <c r="DE209" s="308"/>
      <c r="DF209" s="308"/>
      <c r="DG209" s="308"/>
      <c r="DH209" s="308"/>
      <c r="DI209" s="308"/>
      <c r="DJ209" s="308"/>
      <c r="DK209" s="308"/>
      <c r="DL209" s="308"/>
      <c r="DM209" s="308"/>
      <c r="DN209" s="308"/>
      <c r="DO209" s="308"/>
      <c r="DP209" s="308"/>
      <c r="DQ209" s="308"/>
      <c r="DR209" s="308"/>
      <c r="DS209" s="308"/>
      <c r="DT209" s="308"/>
      <c r="DU209" s="308"/>
      <c r="DV209" s="308"/>
      <c r="DW209" s="308"/>
      <c r="DX209" s="308"/>
      <c r="DY209" s="308"/>
      <c r="DZ209" s="308"/>
      <c r="EA209" s="308"/>
      <c r="EB209" s="308"/>
      <c r="EC209" s="308"/>
      <c r="ED209" s="308"/>
      <c r="EE209" s="308"/>
      <c r="EF209" s="308"/>
      <c r="EG209" s="308"/>
      <c r="EH209" s="308"/>
      <c r="EI209" s="308"/>
      <c r="EJ209" s="308"/>
      <c r="EK209" s="308"/>
      <c r="EL209" s="308"/>
      <c r="EM209" s="308"/>
      <c r="EN209" s="308"/>
      <c r="EO209" s="308"/>
      <c r="EP209" s="308"/>
      <c r="EQ209" s="308"/>
      <c r="ER209" s="308"/>
      <c r="ES209" s="308"/>
      <c r="ET209" s="308"/>
      <c r="EU209" s="308"/>
      <c r="EV209" s="308"/>
      <c r="EW209" s="308"/>
    </row>
    <row r="210" spans="2:153" x14ac:dyDescent="0.25">
      <c r="B210" s="360"/>
      <c r="C210" s="360"/>
      <c r="D210" s="360"/>
      <c r="E210" s="308"/>
      <c r="F210" s="308"/>
      <c r="G210" s="308"/>
      <c r="H210" s="361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8"/>
      <c r="AC210" s="308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  <c r="AP210" s="308"/>
      <c r="AQ210" s="308"/>
      <c r="AR210" s="308"/>
      <c r="AS210" s="308"/>
      <c r="AT210" s="308"/>
      <c r="AU210" s="308"/>
      <c r="AV210" s="308"/>
      <c r="AW210" s="308"/>
      <c r="AX210" s="308"/>
      <c r="AY210" s="308"/>
      <c r="AZ210" s="308"/>
      <c r="BA210" s="308"/>
      <c r="BB210" s="308"/>
      <c r="BC210" s="308"/>
      <c r="BD210" s="308"/>
      <c r="BE210" s="308"/>
      <c r="BF210" s="308"/>
      <c r="BG210" s="308"/>
      <c r="BH210" s="308"/>
      <c r="BI210" s="308"/>
      <c r="BJ210" s="308"/>
      <c r="BK210" s="308"/>
      <c r="BL210" s="308"/>
      <c r="BM210" s="308"/>
      <c r="BN210" s="308"/>
      <c r="BO210" s="308"/>
      <c r="BP210" s="308"/>
      <c r="BQ210" s="308"/>
      <c r="BR210" s="308"/>
      <c r="BS210" s="308"/>
      <c r="BT210" s="308"/>
      <c r="BU210" s="308"/>
      <c r="BV210" s="308"/>
      <c r="BW210" s="308"/>
      <c r="BX210" s="308"/>
      <c r="BY210" s="308"/>
      <c r="BZ210" s="308"/>
      <c r="CA210" s="308"/>
      <c r="CB210" s="308"/>
      <c r="CC210" s="308"/>
      <c r="CD210" s="308"/>
      <c r="CE210" s="308"/>
      <c r="CF210" s="308"/>
      <c r="CG210" s="308"/>
      <c r="CH210" s="308"/>
      <c r="CI210" s="308"/>
      <c r="CJ210" s="308"/>
      <c r="CK210" s="308"/>
      <c r="CL210" s="308"/>
      <c r="CM210" s="308"/>
      <c r="CN210" s="308"/>
      <c r="CO210" s="308"/>
      <c r="CP210" s="308"/>
      <c r="CQ210" s="308"/>
      <c r="CR210" s="308"/>
      <c r="CS210" s="308"/>
      <c r="CT210" s="308"/>
      <c r="CU210" s="308"/>
      <c r="CV210" s="308"/>
      <c r="CW210" s="308"/>
      <c r="CX210" s="308"/>
      <c r="CY210" s="308"/>
      <c r="CZ210" s="308"/>
      <c r="DA210" s="308"/>
      <c r="DB210" s="308"/>
      <c r="DC210" s="308"/>
      <c r="DD210" s="308"/>
      <c r="DE210" s="308"/>
      <c r="DF210" s="308"/>
      <c r="DG210" s="308"/>
      <c r="DH210" s="308"/>
      <c r="DI210" s="308"/>
      <c r="DJ210" s="308"/>
      <c r="DK210" s="308"/>
      <c r="DL210" s="308"/>
      <c r="DM210" s="308"/>
      <c r="DN210" s="308"/>
      <c r="DO210" s="308"/>
      <c r="DP210" s="308"/>
      <c r="DQ210" s="308"/>
      <c r="DR210" s="308"/>
      <c r="DS210" s="308"/>
      <c r="DT210" s="308"/>
      <c r="DU210" s="308"/>
      <c r="DV210" s="308"/>
      <c r="DW210" s="308"/>
      <c r="DX210" s="308"/>
      <c r="DY210" s="308"/>
      <c r="DZ210" s="308"/>
      <c r="EA210" s="308"/>
      <c r="EB210" s="308"/>
      <c r="EC210" s="308"/>
      <c r="ED210" s="308"/>
      <c r="EE210" s="308"/>
      <c r="EF210" s="308"/>
      <c r="EG210" s="308"/>
      <c r="EH210" s="308"/>
      <c r="EI210" s="308"/>
      <c r="EJ210" s="308"/>
      <c r="EK210" s="308"/>
      <c r="EL210" s="308"/>
      <c r="EM210" s="308"/>
      <c r="EN210" s="308"/>
      <c r="EO210" s="308"/>
      <c r="EP210" s="308"/>
      <c r="EQ210" s="308"/>
      <c r="ER210" s="308"/>
      <c r="ES210" s="308"/>
      <c r="ET210" s="308"/>
      <c r="EU210" s="308"/>
      <c r="EV210" s="308"/>
      <c r="EW210" s="308"/>
    </row>
    <row r="211" spans="2:153" x14ac:dyDescent="0.25">
      <c r="B211" s="360"/>
      <c r="C211" s="360"/>
      <c r="D211" s="360"/>
      <c r="E211" s="308"/>
      <c r="F211" s="308"/>
      <c r="G211" s="308"/>
      <c r="H211" s="361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  <c r="AA211" s="308"/>
      <c r="AB211" s="308"/>
      <c r="AC211" s="308"/>
      <c r="AD211" s="308"/>
      <c r="AE211" s="308"/>
      <c r="AF211" s="308"/>
      <c r="AG211" s="308"/>
      <c r="AH211" s="308"/>
      <c r="AI211" s="308"/>
      <c r="AJ211" s="308"/>
      <c r="AK211" s="308"/>
      <c r="AL211" s="308"/>
      <c r="AM211" s="308"/>
      <c r="AN211" s="308"/>
      <c r="AO211" s="308"/>
      <c r="AP211" s="308"/>
      <c r="AQ211" s="308"/>
      <c r="AR211" s="308"/>
      <c r="AS211" s="308"/>
      <c r="AT211" s="308"/>
      <c r="AU211" s="308"/>
      <c r="AV211" s="308"/>
      <c r="AW211" s="308"/>
      <c r="AX211" s="308"/>
      <c r="AY211" s="308"/>
      <c r="AZ211" s="308"/>
      <c r="BA211" s="308"/>
      <c r="BB211" s="308"/>
      <c r="BC211" s="308"/>
      <c r="BD211" s="308"/>
      <c r="BE211" s="308"/>
      <c r="BF211" s="308"/>
      <c r="BG211" s="308"/>
      <c r="BH211" s="308"/>
      <c r="BI211" s="308"/>
      <c r="BJ211" s="308"/>
      <c r="BK211" s="308"/>
      <c r="BL211" s="308"/>
      <c r="BM211" s="308"/>
      <c r="BN211" s="308"/>
      <c r="BO211" s="308"/>
      <c r="BP211" s="308"/>
      <c r="BQ211" s="308"/>
      <c r="BR211" s="308"/>
      <c r="BS211" s="308"/>
      <c r="BT211" s="308"/>
      <c r="BU211" s="308"/>
      <c r="BV211" s="308"/>
      <c r="BW211" s="308"/>
      <c r="BX211" s="308"/>
      <c r="BY211" s="308"/>
      <c r="BZ211" s="308"/>
      <c r="CA211" s="308"/>
      <c r="CB211" s="308"/>
      <c r="CC211" s="308"/>
      <c r="CD211" s="308"/>
      <c r="CE211" s="308"/>
      <c r="CF211" s="308"/>
      <c r="CG211" s="308"/>
      <c r="CH211" s="308"/>
      <c r="CI211" s="308"/>
      <c r="CJ211" s="308"/>
      <c r="CK211" s="308"/>
      <c r="CL211" s="308"/>
      <c r="CM211" s="308"/>
      <c r="CN211" s="308"/>
      <c r="CO211" s="308"/>
      <c r="CP211" s="308"/>
      <c r="CQ211" s="308"/>
      <c r="CR211" s="308"/>
      <c r="CS211" s="308"/>
      <c r="CT211" s="308"/>
      <c r="CU211" s="308"/>
      <c r="CV211" s="308"/>
      <c r="CW211" s="308"/>
      <c r="CX211" s="308"/>
      <c r="CY211" s="308"/>
      <c r="CZ211" s="308"/>
      <c r="DA211" s="308"/>
      <c r="DB211" s="308"/>
      <c r="DC211" s="308"/>
      <c r="DD211" s="308"/>
      <c r="DE211" s="308"/>
      <c r="DF211" s="308"/>
      <c r="DG211" s="308"/>
      <c r="DH211" s="308"/>
      <c r="DI211" s="308"/>
      <c r="DJ211" s="308"/>
      <c r="DK211" s="308"/>
      <c r="DL211" s="308"/>
      <c r="DM211" s="308"/>
      <c r="DN211" s="308"/>
      <c r="DO211" s="308"/>
      <c r="DP211" s="308"/>
      <c r="DQ211" s="308"/>
      <c r="DR211" s="308"/>
      <c r="DS211" s="308"/>
      <c r="DT211" s="308"/>
      <c r="DU211" s="308"/>
      <c r="DV211" s="308"/>
      <c r="DW211" s="308"/>
      <c r="DX211" s="308"/>
      <c r="DY211" s="308"/>
      <c r="DZ211" s="308"/>
      <c r="EA211" s="308"/>
      <c r="EB211" s="308"/>
      <c r="EC211" s="308"/>
      <c r="ED211" s="308"/>
      <c r="EE211" s="308"/>
      <c r="EF211" s="308"/>
      <c r="EG211" s="308"/>
      <c r="EH211" s="308"/>
      <c r="EI211" s="308"/>
      <c r="EJ211" s="308"/>
      <c r="EK211" s="308"/>
      <c r="EL211" s="308"/>
      <c r="EM211" s="308"/>
      <c r="EN211" s="308"/>
      <c r="EO211" s="308"/>
      <c r="EP211" s="308"/>
      <c r="EQ211" s="308"/>
      <c r="ER211" s="308"/>
      <c r="ES211" s="308"/>
      <c r="ET211" s="308"/>
      <c r="EU211" s="308"/>
      <c r="EV211" s="308"/>
      <c r="EW211" s="308"/>
    </row>
    <row r="212" spans="2:153" x14ac:dyDescent="0.25">
      <c r="B212" s="360"/>
      <c r="C212" s="360"/>
      <c r="D212" s="360"/>
      <c r="E212" s="308"/>
      <c r="F212" s="308"/>
      <c r="G212" s="308"/>
      <c r="H212" s="361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8"/>
      <c r="AC212" s="308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  <c r="AP212" s="308"/>
      <c r="AQ212" s="308"/>
      <c r="AR212" s="308"/>
      <c r="AS212" s="308"/>
      <c r="AT212" s="308"/>
      <c r="AU212" s="308"/>
      <c r="AV212" s="308"/>
      <c r="AW212" s="308"/>
      <c r="AX212" s="308"/>
      <c r="AY212" s="308"/>
      <c r="AZ212" s="308"/>
      <c r="BA212" s="308"/>
      <c r="BB212" s="308"/>
      <c r="BC212" s="308"/>
      <c r="BD212" s="308"/>
      <c r="BE212" s="308"/>
      <c r="BF212" s="308"/>
      <c r="BG212" s="308"/>
      <c r="BH212" s="308"/>
      <c r="BI212" s="308"/>
      <c r="BJ212" s="308"/>
      <c r="BK212" s="308"/>
      <c r="BL212" s="308"/>
      <c r="BM212" s="308"/>
      <c r="BN212" s="308"/>
      <c r="BO212" s="308"/>
      <c r="BP212" s="308"/>
      <c r="BQ212" s="308"/>
      <c r="BR212" s="308"/>
      <c r="BS212" s="308"/>
      <c r="BT212" s="308"/>
      <c r="BU212" s="308"/>
      <c r="BV212" s="308"/>
      <c r="BW212" s="308"/>
      <c r="BX212" s="308"/>
      <c r="BY212" s="308"/>
      <c r="BZ212" s="308"/>
      <c r="CA212" s="308"/>
      <c r="CB212" s="308"/>
      <c r="CC212" s="308"/>
      <c r="CD212" s="308"/>
      <c r="CE212" s="308"/>
      <c r="CF212" s="308"/>
      <c r="CG212" s="308"/>
      <c r="CH212" s="308"/>
      <c r="CI212" s="308"/>
      <c r="CJ212" s="308"/>
      <c r="CK212" s="308"/>
      <c r="CL212" s="308"/>
      <c r="CM212" s="308"/>
      <c r="CN212" s="308"/>
      <c r="CO212" s="308"/>
      <c r="CP212" s="308"/>
      <c r="CQ212" s="308"/>
      <c r="CR212" s="308"/>
      <c r="CS212" s="308"/>
      <c r="CT212" s="308"/>
      <c r="CU212" s="308"/>
      <c r="CV212" s="308"/>
      <c r="CW212" s="308"/>
      <c r="CX212" s="308"/>
      <c r="CY212" s="308"/>
      <c r="CZ212" s="308"/>
      <c r="DA212" s="308"/>
      <c r="DB212" s="308"/>
      <c r="DC212" s="308"/>
      <c r="DD212" s="308"/>
      <c r="DE212" s="308"/>
      <c r="DF212" s="308"/>
      <c r="DG212" s="308"/>
      <c r="DH212" s="308"/>
      <c r="DI212" s="308"/>
      <c r="DJ212" s="308"/>
      <c r="DK212" s="308"/>
      <c r="DL212" s="308"/>
      <c r="DM212" s="308"/>
      <c r="DN212" s="308"/>
      <c r="DO212" s="308"/>
      <c r="DP212" s="308"/>
      <c r="DQ212" s="308"/>
      <c r="DR212" s="308"/>
      <c r="DS212" s="308"/>
      <c r="DT212" s="308"/>
      <c r="DU212" s="308"/>
      <c r="DV212" s="308"/>
      <c r="DW212" s="308"/>
      <c r="DX212" s="308"/>
      <c r="DY212" s="308"/>
      <c r="DZ212" s="308"/>
      <c r="EA212" s="308"/>
      <c r="EB212" s="308"/>
      <c r="EC212" s="308"/>
      <c r="ED212" s="308"/>
      <c r="EE212" s="308"/>
      <c r="EF212" s="308"/>
      <c r="EG212" s="308"/>
      <c r="EH212" s="308"/>
      <c r="EI212" s="308"/>
      <c r="EJ212" s="308"/>
      <c r="EK212" s="308"/>
      <c r="EL212" s="308"/>
      <c r="EM212" s="308"/>
      <c r="EN212" s="308"/>
      <c r="EO212" s="308"/>
      <c r="EP212" s="308"/>
      <c r="EQ212" s="308"/>
      <c r="ER212" s="308"/>
      <c r="ES212" s="308"/>
      <c r="ET212" s="308"/>
      <c r="EU212" s="308"/>
      <c r="EV212" s="308"/>
      <c r="EW212" s="308"/>
    </row>
    <row r="213" spans="2:153" x14ac:dyDescent="0.25">
      <c r="B213" s="360"/>
      <c r="C213" s="360"/>
      <c r="D213" s="360"/>
      <c r="E213" s="308"/>
      <c r="F213" s="308"/>
      <c r="G213" s="308"/>
      <c r="H213" s="361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308"/>
      <c r="AI213" s="308"/>
      <c r="AJ213" s="308"/>
      <c r="AK213" s="308"/>
      <c r="AL213" s="308"/>
      <c r="AM213" s="308"/>
      <c r="AN213" s="308"/>
      <c r="AO213" s="308"/>
      <c r="AP213" s="308"/>
      <c r="AQ213" s="308"/>
      <c r="AR213" s="308"/>
      <c r="AS213" s="308"/>
      <c r="AT213" s="308"/>
      <c r="AU213" s="308"/>
      <c r="AV213" s="308"/>
      <c r="AW213" s="308"/>
      <c r="AX213" s="308"/>
      <c r="AY213" s="308"/>
      <c r="AZ213" s="308"/>
      <c r="BA213" s="308"/>
      <c r="BB213" s="308"/>
      <c r="BC213" s="308"/>
      <c r="BD213" s="308"/>
      <c r="BE213" s="308"/>
      <c r="BF213" s="308"/>
      <c r="BG213" s="308"/>
      <c r="BH213" s="308"/>
      <c r="BI213" s="308"/>
      <c r="BJ213" s="308"/>
      <c r="BK213" s="308"/>
      <c r="BL213" s="308"/>
      <c r="BM213" s="308"/>
      <c r="BN213" s="308"/>
      <c r="BO213" s="308"/>
      <c r="BP213" s="308"/>
      <c r="BQ213" s="308"/>
      <c r="BR213" s="308"/>
      <c r="BS213" s="308"/>
      <c r="BT213" s="308"/>
      <c r="BU213" s="308"/>
      <c r="BV213" s="308"/>
      <c r="BW213" s="308"/>
      <c r="BX213" s="308"/>
      <c r="BY213" s="308"/>
      <c r="BZ213" s="308"/>
      <c r="CA213" s="308"/>
      <c r="CB213" s="308"/>
      <c r="CC213" s="308"/>
      <c r="CD213" s="308"/>
      <c r="CE213" s="308"/>
      <c r="CF213" s="308"/>
      <c r="CG213" s="308"/>
      <c r="CH213" s="308"/>
      <c r="CI213" s="308"/>
      <c r="CJ213" s="308"/>
      <c r="CK213" s="308"/>
      <c r="CL213" s="308"/>
      <c r="CM213" s="308"/>
      <c r="CN213" s="308"/>
      <c r="CO213" s="308"/>
      <c r="CP213" s="308"/>
      <c r="CQ213" s="308"/>
      <c r="CR213" s="308"/>
      <c r="CS213" s="308"/>
      <c r="CT213" s="308"/>
      <c r="CU213" s="308"/>
      <c r="CV213" s="308"/>
      <c r="CW213" s="308"/>
      <c r="CX213" s="308"/>
      <c r="CY213" s="308"/>
      <c r="CZ213" s="308"/>
      <c r="DA213" s="308"/>
      <c r="DB213" s="308"/>
      <c r="DC213" s="308"/>
      <c r="DD213" s="308"/>
      <c r="DE213" s="308"/>
      <c r="DF213" s="308"/>
      <c r="DG213" s="308"/>
      <c r="DH213" s="308"/>
      <c r="DI213" s="308"/>
      <c r="DJ213" s="308"/>
      <c r="DK213" s="308"/>
      <c r="DL213" s="308"/>
      <c r="DM213" s="308"/>
      <c r="DN213" s="308"/>
      <c r="DO213" s="308"/>
      <c r="DP213" s="308"/>
      <c r="DQ213" s="308"/>
      <c r="DR213" s="308"/>
      <c r="DS213" s="308"/>
      <c r="DT213" s="308"/>
      <c r="DU213" s="308"/>
      <c r="DV213" s="308"/>
      <c r="DW213" s="308"/>
      <c r="DX213" s="308"/>
      <c r="DY213" s="308"/>
      <c r="DZ213" s="308"/>
      <c r="EA213" s="308"/>
      <c r="EB213" s="308"/>
      <c r="EC213" s="308"/>
      <c r="ED213" s="308"/>
      <c r="EE213" s="308"/>
      <c r="EF213" s="308"/>
      <c r="EG213" s="308"/>
      <c r="EH213" s="308"/>
      <c r="EI213" s="308"/>
      <c r="EJ213" s="308"/>
      <c r="EK213" s="308"/>
      <c r="EL213" s="308"/>
      <c r="EM213" s="308"/>
      <c r="EN213" s="308"/>
      <c r="EO213" s="308"/>
      <c r="EP213" s="308"/>
      <c r="EQ213" s="308"/>
      <c r="ER213" s="308"/>
      <c r="ES213" s="308"/>
      <c r="ET213" s="308"/>
      <c r="EU213" s="308"/>
      <c r="EV213" s="308"/>
      <c r="EW213" s="308"/>
    </row>
    <row r="214" spans="2:153" x14ac:dyDescent="0.25">
      <c r="B214" s="360"/>
      <c r="C214" s="360"/>
      <c r="D214" s="360"/>
      <c r="E214" s="308"/>
      <c r="F214" s="308"/>
      <c r="G214" s="308"/>
      <c r="H214" s="361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  <c r="AA214" s="308"/>
      <c r="AB214" s="308"/>
      <c r="AC214" s="308"/>
      <c r="AD214" s="308"/>
      <c r="AE214" s="308"/>
      <c r="AF214" s="308"/>
      <c r="AG214" s="308"/>
      <c r="AH214" s="308"/>
      <c r="AI214" s="308"/>
      <c r="AJ214" s="308"/>
      <c r="AK214" s="308"/>
      <c r="AL214" s="308"/>
      <c r="AM214" s="308"/>
      <c r="AN214" s="308"/>
      <c r="AO214" s="308"/>
      <c r="AP214" s="308"/>
      <c r="AQ214" s="308"/>
      <c r="AR214" s="308"/>
      <c r="AS214" s="308"/>
      <c r="AT214" s="308"/>
      <c r="AU214" s="308"/>
      <c r="AV214" s="308"/>
      <c r="AW214" s="308"/>
      <c r="AX214" s="308"/>
      <c r="AY214" s="308"/>
      <c r="AZ214" s="308"/>
      <c r="BA214" s="308"/>
      <c r="BB214" s="308"/>
      <c r="BC214" s="308"/>
      <c r="BD214" s="308"/>
      <c r="BE214" s="308"/>
      <c r="BF214" s="308"/>
      <c r="BG214" s="308"/>
      <c r="BH214" s="308"/>
      <c r="BI214" s="308"/>
      <c r="BJ214" s="308"/>
      <c r="BK214" s="308"/>
      <c r="BL214" s="308"/>
      <c r="BM214" s="308"/>
      <c r="BN214" s="308"/>
      <c r="BO214" s="308"/>
      <c r="BP214" s="308"/>
      <c r="BQ214" s="308"/>
      <c r="BR214" s="308"/>
      <c r="BS214" s="308"/>
      <c r="BT214" s="308"/>
      <c r="BU214" s="308"/>
      <c r="BV214" s="308"/>
      <c r="BW214" s="308"/>
      <c r="BX214" s="308"/>
      <c r="BY214" s="308"/>
      <c r="BZ214" s="308"/>
      <c r="CA214" s="308"/>
      <c r="CB214" s="308"/>
      <c r="CC214" s="308"/>
      <c r="CD214" s="308"/>
      <c r="CE214" s="308"/>
      <c r="CF214" s="308"/>
      <c r="CG214" s="308"/>
      <c r="CH214" s="308"/>
      <c r="CI214" s="308"/>
      <c r="CJ214" s="308"/>
      <c r="CK214" s="308"/>
      <c r="CL214" s="308"/>
      <c r="CM214" s="308"/>
      <c r="CN214" s="308"/>
      <c r="CO214" s="308"/>
      <c r="CP214" s="308"/>
      <c r="CQ214" s="308"/>
      <c r="CR214" s="308"/>
      <c r="CS214" s="308"/>
      <c r="CT214" s="308"/>
      <c r="CU214" s="308"/>
      <c r="CV214" s="308"/>
      <c r="CW214" s="308"/>
      <c r="CX214" s="308"/>
      <c r="CY214" s="308"/>
      <c r="CZ214" s="308"/>
      <c r="DA214" s="308"/>
      <c r="DB214" s="308"/>
      <c r="DC214" s="308"/>
      <c r="DD214" s="308"/>
      <c r="DE214" s="308"/>
      <c r="DF214" s="308"/>
      <c r="DG214" s="308"/>
      <c r="DH214" s="308"/>
      <c r="DI214" s="308"/>
      <c r="DJ214" s="308"/>
      <c r="DK214" s="308"/>
      <c r="DL214" s="308"/>
      <c r="DM214" s="308"/>
      <c r="DN214" s="308"/>
      <c r="DO214" s="308"/>
      <c r="DP214" s="308"/>
      <c r="DQ214" s="308"/>
      <c r="DR214" s="308"/>
      <c r="DS214" s="308"/>
      <c r="DT214" s="308"/>
      <c r="DU214" s="308"/>
      <c r="DV214" s="308"/>
      <c r="DW214" s="308"/>
      <c r="DX214" s="308"/>
      <c r="DY214" s="308"/>
      <c r="DZ214" s="308"/>
      <c r="EA214" s="308"/>
      <c r="EB214" s="308"/>
      <c r="EC214" s="308"/>
      <c r="ED214" s="308"/>
      <c r="EE214" s="308"/>
      <c r="EF214" s="308"/>
      <c r="EG214" s="308"/>
      <c r="EH214" s="308"/>
      <c r="EI214" s="308"/>
      <c r="EJ214" s="308"/>
      <c r="EK214" s="308"/>
      <c r="EL214" s="308"/>
      <c r="EM214" s="308"/>
      <c r="EN214" s="308"/>
      <c r="EO214" s="308"/>
      <c r="EP214" s="308"/>
      <c r="EQ214" s="308"/>
      <c r="ER214" s="308"/>
      <c r="ES214" s="308"/>
      <c r="ET214" s="308"/>
      <c r="EU214" s="308"/>
      <c r="EV214" s="308"/>
      <c r="EW214" s="308"/>
    </row>
    <row r="215" spans="2:153" x14ac:dyDescent="0.25">
      <c r="B215" s="360"/>
      <c r="C215" s="360"/>
      <c r="D215" s="360"/>
      <c r="E215" s="308"/>
      <c r="F215" s="308"/>
      <c r="G215" s="308"/>
      <c r="H215" s="361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  <c r="AA215" s="308"/>
      <c r="AB215" s="308"/>
      <c r="AC215" s="308"/>
      <c r="AD215" s="308"/>
      <c r="AE215" s="308"/>
      <c r="AF215" s="308"/>
      <c r="AG215" s="308"/>
      <c r="AH215" s="308"/>
      <c r="AI215" s="308"/>
      <c r="AJ215" s="308"/>
      <c r="AK215" s="308"/>
      <c r="AL215" s="308"/>
      <c r="AM215" s="308"/>
      <c r="AN215" s="308"/>
      <c r="AO215" s="308"/>
      <c r="AP215" s="308"/>
      <c r="AQ215" s="308"/>
      <c r="AR215" s="308"/>
      <c r="AS215" s="308"/>
      <c r="AT215" s="308"/>
      <c r="AU215" s="308"/>
      <c r="AV215" s="308"/>
      <c r="AW215" s="308"/>
      <c r="AX215" s="308"/>
      <c r="AY215" s="308"/>
      <c r="AZ215" s="308"/>
      <c r="BA215" s="308"/>
      <c r="BB215" s="308"/>
      <c r="BC215" s="308"/>
      <c r="BD215" s="308"/>
      <c r="BE215" s="308"/>
      <c r="BF215" s="308"/>
      <c r="BG215" s="308"/>
      <c r="BH215" s="308"/>
      <c r="BI215" s="308"/>
      <c r="BJ215" s="308"/>
      <c r="BK215" s="308"/>
      <c r="BL215" s="308"/>
      <c r="BM215" s="308"/>
      <c r="BN215" s="308"/>
      <c r="BO215" s="308"/>
      <c r="BP215" s="308"/>
      <c r="BQ215" s="308"/>
      <c r="BR215" s="308"/>
      <c r="BS215" s="308"/>
      <c r="BT215" s="308"/>
      <c r="BU215" s="308"/>
      <c r="BV215" s="308"/>
      <c r="BW215" s="308"/>
      <c r="BX215" s="308"/>
      <c r="BY215" s="308"/>
      <c r="BZ215" s="308"/>
      <c r="CA215" s="308"/>
      <c r="CB215" s="308"/>
      <c r="CC215" s="308"/>
      <c r="CD215" s="308"/>
      <c r="CE215" s="308"/>
      <c r="CF215" s="308"/>
      <c r="CG215" s="308"/>
      <c r="CH215" s="308"/>
      <c r="CI215" s="308"/>
      <c r="CJ215" s="308"/>
      <c r="CK215" s="308"/>
      <c r="CL215" s="308"/>
      <c r="CM215" s="308"/>
      <c r="CN215" s="308"/>
      <c r="CO215" s="308"/>
      <c r="CP215" s="308"/>
      <c r="CQ215" s="308"/>
      <c r="CR215" s="308"/>
      <c r="CS215" s="308"/>
      <c r="CT215" s="308"/>
      <c r="CU215" s="308"/>
      <c r="CV215" s="308"/>
      <c r="CW215" s="308"/>
      <c r="CX215" s="308"/>
      <c r="CY215" s="308"/>
      <c r="CZ215" s="308"/>
      <c r="DA215" s="308"/>
      <c r="DB215" s="308"/>
      <c r="DC215" s="308"/>
      <c r="DD215" s="308"/>
      <c r="DE215" s="308"/>
      <c r="DF215" s="308"/>
      <c r="DG215" s="308"/>
      <c r="DH215" s="308"/>
      <c r="DI215" s="308"/>
      <c r="DJ215" s="308"/>
      <c r="DK215" s="308"/>
      <c r="DL215" s="308"/>
      <c r="DM215" s="308"/>
      <c r="DN215" s="308"/>
      <c r="DO215" s="308"/>
      <c r="DP215" s="308"/>
      <c r="DQ215" s="308"/>
      <c r="DR215" s="308"/>
      <c r="DS215" s="308"/>
      <c r="DT215" s="308"/>
      <c r="DU215" s="308"/>
      <c r="DV215" s="308"/>
      <c r="DW215" s="308"/>
      <c r="DX215" s="308"/>
      <c r="DY215" s="308"/>
      <c r="DZ215" s="308"/>
      <c r="EA215" s="308"/>
      <c r="EB215" s="308"/>
      <c r="EC215" s="308"/>
      <c r="ED215" s="308"/>
      <c r="EE215" s="308"/>
      <c r="EF215" s="308"/>
      <c r="EG215" s="308"/>
      <c r="EH215" s="308"/>
      <c r="EI215" s="308"/>
      <c r="EJ215" s="308"/>
      <c r="EK215" s="308"/>
      <c r="EL215" s="308"/>
      <c r="EM215" s="308"/>
      <c r="EN215" s="308"/>
      <c r="EO215" s="308"/>
      <c r="EP215" s="308"/>
      <c r="EQ215" s="308"/>
      <c r="ER215" s="308"/>
      <c r="ES215" s="308"/>
      <c r="ET215" s="308"/>
      <c r="EU215" s="308"/>
      <c r="EV215" s="308"/>
      <c r="EW215" s="308"/>
    </row>
    <row r="216" spans="2:153" x14ac:dyDescent="0.25">
      <c r="B216" s="360"/>
      <c r="C216" s="360"/>
      <c r="D216" s="360"/>
      <c r="E216" s="308"/>
      <c r="F216" s="308"/>
      <c r="G216" s="308"/>
      <c r="H216" s="361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  <c r="AA216" s="308"/>
      <c r="AB216" s="308"/>
      <c r="AC216" s="308"/>
      <c r="AD216" s="308"/>
      <c r="AE216" s="308"/>
      <c r="AF216" s="308"/>
      <c r="AG216" s="308"/>
      <c r="AH216" s="308"/>
      <c r="AI216" s="308"/>
      <c r="AJ216" s="308"/>
      <c r="AK216" s="308"/>
      <c r="AL216" s="308"/>
      <c r="AM216" s="308"/>
      <c r="AN216" s="308"/>
      <c r="AO216" s="308"/>
      <c r="AP216" s="308"/>
      <c r="AQ216" s="308"/>
      <c r="AR216" s="308"/>
      <c r="AS216" s="308"/>
      <c r="AT216" s="308"/>
      <c r="AU216" s="308"/>
      <c r="AV216" s="308"/>
      <c r="AW216" s="308"/>
      <c r="AX216" s="308"/>
      <c r="AY216" s="308"/>
      <c r="AZ216" s="308"/>
      <c r="BA216" s="308"/>
      <c r="BB216" s="308"/>
      <c r="BC216" s="308"/>
      <c r="BD216" s="308"/>
      <c r="BE216" s="308"/>
      <c r="BF216" s="308"/>
      <c r="BG216" s="308"/>
      <c r="BH216" s="308"/>
      <c r="BI216" s="308"/>
      <c r="BJ216" s="308"/>
      <c r="BK216" s="308"/>
      <c r="BL216" s="308"/>
      <c r="BM216" s="308"/>
      <c r="BN216" s="308"/>
      <c r="BO216" s="308"/>
      <c r="BP216" s="308"/>
      <c r="BQ216" s="308"/>
      <c r="BR216" s="308"/>
      <c r="BS216" s="308"/>
      <c r="BT216" s="308"/>
      <c r="BU216" s="308"/>
      <c r="BV216" s="308"/>
      <c r="BW216" s="308"/>
      <c r="BX216" s="308"/>
      <c r="BY216" s="308"/>
      <c r="BZ216" s="308"/>
      <c r="CA216" s="308"/>
      <c r="CB216" s="308"/>
      <c r="CC216" s="308"/>
      <c r="CD216" s="308"/>
      <c r="CE216" s="308"/>
      <c r="CF216" s="308"/>
      <c r="CG216" s="308"/>
      <c r="CH216" s="308"/>
      <c r="CI216" s="308"/>
      <c r="CJ216" s="308"/>
      <c r="CK216" s="308"/>
      <c r="CL216" s="308"/>
      <c r="CM216" s="308"/>
      <c r="CN216" s="308"/>
      <c r="CO216" s="308"/>
      <c r="CP216" s="308"/>
      <c r="CQ216" s="308"/>
      <c r="CR216" s="308"/>
      <c r="CS216" s="308"/>
      <c r="CT216" s="308"/>
      <c r="CU216" s="308"/>
      <c r="CV216" s="308"/>
      <c r="CW216" s="308"/>
      <c r="CX216" s="308"/>
      <c r="CY216" s="308"/>
      <c r="CZ216" s="308"/>
      <c r="DA216" s="308"/>
      <c r="DB216" s="308"/>
      <c r="DC216" s="308"/>
      <c r="DD216" s="308"/>
      <c r="DE216" s="308"/>
      <c r="DF216" s="308"/>
      <c r="DG216" s="308"/>
      <c r="DH216" s="308"/>
      <c r="DI216" s="308"/>
      <c r="DJ216" s="308"/>
      <c r="DK216" s="308"/>
      <c r="DL216" s="308"/>
      <c r="DM216" s="308"/>
      <c r="DN216" s="308"/>
      <c r="DO216" s="308"/>
      <c r="DP216" s="308"/>
      <c r="DQ216" s="308"/>
      <c r="DR216" s="308"/>
      <c r="DS216" s="308"/>
      <c r="DT216" s="308"/>
      <c r="DU216" s="308"/>
      <c r="DV216" s="308"/>
      <c r="DW216" s="308"/>
      <c r="DX216" s="308"/>
      <c r="DY216" s="308"/>
      <c r="DZ216" s="308"/>
      <c r="EA216" s="308"/>
      <c r="EB216" s="308"/>
      <c r="EC216" s="308"/>
      <c r="ED216" s="308"/>
      <c r="EE216" s="308"/>
      <c r="EF216" s="308"/>
      <c r="EG216" s="308"/>
      <c r="EH216" s="308"/>
      <c r="EI216" s="308"/>
      <c r="EJ216" s="308"/>
      <c r="EK216" s="308"/>
      <c r="EL216" s="308"/>
      <c r="EM216" s="308"/>
      <c r="EN216" s="308"/>
      <c r="EO216" s="308"/>
      <c r="EP216" s="308"/>
      <c r="EQ216" s="308"/>
      <c r="ER216" s="308"/>
      <c r="ES216" s="308"/>
      <c r="ET216" s="308"/>
      <c r="EU216" s="308"/>
      <c r="EV216" s="308"/>
      <c r="EW216" s="308"/>
    </row>
    <row r="217" spans="2:153" x14ac:dyDescent="0.25">
      <c r="B217" s="360"/>
      <c r="C217" s="360"/>
      <c r="D217" s="360"/>
      <c r="E217" s="308"/>
      <c r="F217" s="308"/>
      <c r="G217" s="308"/>
      <c r="H217" s="361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  <c r="AA217" s="308"/>
      <c r="AB217" s="308"/>
      <c r="AC217" s="308"/>
      <c r="AD217" s="308"/>
      <c r="AE217" s="308"/>
      <c r="AF217" s="308"/>
      <c r="AG217" s="308"/>
      <c r="AH217" s="308"/>
      <c r="AI217" s="308"/>
      <c r="AJ217" s="308"/>
      <c r="AK217" s="308"/>
      <c r="AL217" s="308"/>
      <c r="AM217" s="308"/>
      <c r="AN217" s="308"/>
      <c r="AO217" s="308"/>
      <c r="AP217" s="308"/>
      <c r="AQ217" s="308"/>
      <c r="AR217" s="308"/>
      <c r="AS217" s="308"/>
      <c r="AT217" s="308"/>
      <c r="AU217" s="308"/>
      <c r="AV217" s="308"/>
      <c r="AW217" s="308"/>
      <c r="AX217" s="308"/>
      <c r="AY217" s="308"/>
      <c r="AZ217" s="308"/>
      <c r="BA217" s="308"/>
      <c r="BB217" s="308"/>
      <c r="BC217" s="308"/>
      <c r="BD217" s="308"/>
      <c r="BE217" s="308"/>
      <c r="BF217" s="308"/>
      <c r="BG217" s="308"/>
      <c r="BH217" s="308"/>
      <c r="BI217" s="308"/>
      <c r="BJ217" s="308"/>
      <c r="BK217" s="308"/>
      <c r="BL217" s="308"/>
      <c r="BM217" s="308"/>
      <c r="BN217" s="308"/>
      <c r="BO217" s="308"/>
      <c r="BP217" s="308"/>
      <c r="BQ217" s="308"/>
      <c r="BR217" s="308"/>
      <c r="BS217" s="308"/>
      <c r="BT217" s="308"/>
      <c r="BU217" s="308"/>
      <c r="BV217" s="308"/>
      <c r="BW217" s="308"/>
      <c r="BX217" s="308"/>
      <c r="BY217" s="308"/>
      <c r="BZ217" s="308"/>
      <c r="CA217" s="308"/>
      <c r="CB217" s="308"/>
      <c r="CC217" s="308"/>
      <c r="CD217" s="308"/>
      <c r="CE217" s="308"/>
      <c r="CF217" s="308"/>
      <c r="CG217" s="308"/>
      <c r="CH217" s="308"/>
      <c r="CI217" s="308"/>
      <c r="CJ217" s="308"/>
      <c r="CK217" s="308"/>
      <c r="CL217" s="308"/>
      <c r="CM217" s="308"/>
      <c r="CN217" s="308"/>
      <c r="CO217" s="308"/>
      <c r="CP217" s="308"/>
      <c r="CQ217" s="308"/>
      <c r="CR217" s="308"/>
      <c r="CS217" s="308"/>
      <c r="CT217" s="308"/>
      <c r="CU217" s="308"/>
      <c r="CV217" s="308"/>
      <c r="CW217" s="308"/>
      <c r="CX217" s="308"/>
      <c r="CY217" s="308"/>
      <c r="CZ217" s="308"/>
      <c r="DA217" s="308"/>
      <c r="DB217" s="308"/>
      <c r="DC217" s="308"/>
      <c r="DD217" s="308"/>
      <c r="DE217" s="308"/>
      <c r="DF217" s="308"/>
      <c r="DG217" s="308"/>
      <c r="DH217" s="308"/>
      <c r="DI217" s="308"/>
      <c r="DJ217" s="308"/>
      <c r="DK217" s="308"/>
      <c r="DL217" s="308"/>
      <c r="DM217" s="308"/>
      <c r="DN217" s="308"/>
      <c r="DO217" s="308"/>
      <c r="DP217" s="308"/>
      <c r="DQ217" s="308"/>
      <c r="DR217" s="308"/>
      <c r="DS217" s="308"/>
      <c r="DT217" s="308"/>
      <c r="DU217" s="308"/>
      <c r="DV217" s="308"/>
      <c r="DW217" s="308"/>
      <c r="DX217" s="308"/>
      <c r="DY217" s="308"/>
      <c r="DZ217" s="308"/>
      <c r="EA217" s="308"/>
      <c r="EB217" s="308"/>
      <c r="EC217" s="308"/>
      <c r="ED217" s="308"/>
      <c r="EE217" s="308"/>
      <c r="EF217" s="308"/>
      <c r="EG217" s="308"/>
      <c r="EH217" s="308"/>
      <c r="EI217" s="308"/>
      <c r="EJ217" s="308"/>
      <c r="EK217" s="308"/>
      <c r="EL217" s="308"/>
      <c r="EM217" s="308"/>
      <c r="EN217" s="308"/>
      <c r="EO217" s="308"/>
      <c r="EP217" s="308"/>
      <c r="EQ217" s="308"/>
      <c r="ER217" s="308"/>
      <c r="ES217" s="308"/>
      <c r="ET217" s="308"/>
      <c r="EU217" s="308"/>
      <c r="EV217" s="308"/>
      <c r="EW217" s="308"/>
    </row>
    <row r="218" spans="2:153" x14ac:dyDescent="0.25">
      <c r="B218" s="360"/>
      <c r="C218" s="360"/>
      <c r="D218" s="360"/>
      <c r="E218" s="308"/>
      <c r="F218" s="308"/>
      <c r="G218" s="308"/>
      <c r="H218" s="361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  <c r="AA218" s="308"/>
      <c r="AB218" s="308"/>
      <c r="AC218" s="308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308"/>
      <c r="AN218" s="308"/>
      <c r="AO218" s="308"/>
      <c r="AP218" s="308"/>
      <c r="AQ218" s="308"/>
      <c r="AR218" s="308"/>
      <c r="AS218" s="308"/>
      <c r="AT218" s="308"/>
      <c r="AU218" s="308"/>
      <c r="AV218" s="308"/>
      <c r="AW218" s="308"/>
      <c r="AX218" s="308"/>
      <c r="AY218" s="308"/>
      <c r="AZ218" s="308"/>
      <c r="BA218" s="308"/>
      <c r="BB218" s="308"/>
      <c r="BC218" s="308"/>
      <c r="BD218" s="308"/>
      <c r="BE218" s="308"/>
      <c r="BF218" s="308"/>
      <c r="BG218" s="308"/>
      <c r="BH218" s="308"/>
      <c r="BI218" s="308"/>
      <c r="BJ218" s="308"/>
      <c r="BK218" s="308"/>
      <c r="BL218" s="308"/>
      <c r="BM218" s="308"/>
      <c r="BN218" s="308"/>
      <c r="BO218" s="308"/>
      <c r="BP218" s="308"/>
      <c r="BQ218" s="308"/>
      <c r="BR218" s="308"/>
      <c r="BS218" s="308"/>
      <c r="BT218" s="308"/>
      <c r="BU218" s="308"/>
      <c r="BV218" s="308"/>
      <c r="BW218" s="308"/>
      <c r="BX218" s="308"/>
      <c r="BY218" s="308"/>
      <c r="BZ218" s="308"/>
      <c r="CA218" s="308"/>
      <c r="CB218" s="308"/>
      <c r="CC218" s="308"/>
      <c r="CD218" s="308"/>
      <c r="CE218" s="308"/>
      <c r="CF218" s="308"/>
      <c r="CG218" s="308"/>
      <c r="CH218" s="308"/>
      <c r="CI218" s="308"/>
      <c r="CJ218" s="308"/>
      <c r="CK218" s="308"/>
      <c r="CL218" s="308"/>
      <c r="CM218" s="308"/>
      <c r="CN218" s="308"/>
      <c r="CO218" s="308"/>
      <c r="CP218" s="308"/>
      <c r="CQ218" s="308"/>
      <c r="CR218" s="308"/>
      <c r="CS218" s="308"/>
      <c r="CT218" s="308"/>
      <c r="CU218" s="308"/>
      <c r="CV218" s="308"/>
      <c r="CW218" s="308"/>
      <c r="CX218" s="308"/>
      <c r="CY218" s="308"/>
      <c r="CZ218" s="308"/>
      <c r="DA218" s="308"/>
      <c r="DB218" s="308"/>
      <c r="DC218" s="308"/>
      <c r="DD218" s="308"/>
      <c r="DE218" s="308"/>
      <c r="DF218" s="308"/>
      <c r="DG218" s="308"/>
      <c r="DH218" s="308"/>
      <c r="DI218" s="308"/>
      <c r="DJ218" s="308"/>
      <c r="DK218" s="308"/>
      <c r="DL218" s="308"/>
      <c r="DM218" s="308"/>
      <c r="DN218" s="308"/>
      <c r="DO218" s="308"/>
      <c r="DP218" s="308"/>
      <c r="DQ218" s="308"/>
      <c r="DR218" s="308"/>
      <c r="DS218" s="308"/>
      <c r="DT218" s="308"/>
      <c r="DU218" s="308"/>
      <c r="DV218" s="308"/>
      <c r="DW218" s="308"/>
      <c r="DX218" s="308"/>
      <c r="DY218" s="308"/>
      <c r="DZ218" s="308"/>
      <c r="EA218" s="308"/>
      <c r="EB218" s="308"/>
      <c r="EC218" s="308"/>
      <c r="ED218" s="308"/>
      <c r="EE218" s="308"/>
      <c r="EF218" s="308"/>
      <c r="EG218" s="308"/>
      <c r="EH218" s="308"/>
      <c r="EI218" s="308"/>
      <c r="EJ218" s="308"/>
      <c r="EK218" s="308"/>
      <c r="EL218" s="308"/>
      <c r="EM218" s="308"/>
      <c r="EN218" s="308"/>
      <c r="EO218" s="308"/>
      <c r="EP218" s="308"/>
      <c r="EQ218" s="308"/>
      <c r="ER218" s="308"/>
      <c r="ES218" s="308"/>
      <c r="ET218" s="308"/>
      <c r="EU218" s="308"/>
      <c r="EV218" s="308"/>
      <c r="EW218" s="308"/>
    </row>
    <row r="219" spans="2:153" x14ac:dyDescent="0.25">
      <c r="B219" s="360"/>
      <c r="C219" s="360"/>
      <c r="D219" s="360"/>
      <c r="E219" s="308"/>
      <c r="F219" s="308"/>
      <c r="G219" s="308"/>
      <c r="H219" s="361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08"/>
      <c r="AI219" s="308"/>
      <c r="AJ219" s="308"/>
      <c r="AK219" s="308"/>
      <c r="AL219" s="308"/>
      <c r="AM219" s="308"/>
      <c r="AN219" s="308"/>
      <c r="AO219" s="308"/>
      <c r="AP219" s="308"/>
      <c r="AQ219" s="308"/>
      <c r="AR219" s="308"/>
      <c r="AS219" s="308"/>
      <c r="AT219" s="308"/>
      <c r="AU219" s="308"/>
      <c r="AV219" s="308"/>
      <c r="AW219" s="308"/>
      <c r="AX219" s="308"/>
      <c r="AY219" s="308"/>
      <c r="AZ219" s="308"/>
      <c r="BA219" s="308"/>
      <c r="BB219" s="308"/>
      <c r="BC219" s="308"/>
      <c r="BD219" s="308"/>
      <c r="BE219" s="308"/>
      <c r="BF219" s="308"/>
      <c r="BG219" s="308"/>
      <c r="BH219" s="308"/>
      <c r="BI219" s="308"/>
      <c r="BJ219" s="308"/>
      <c r="BK219" s="308"/>
      <c r="BL219" s="308"/>
      <c r="BM219" s="308"/>
      <c r="BN219" s="308"/>
      <c r="BO219" s="308"/>
      <c r="BP219" s="308"/>
      <c r="BQ219" s="308"/>
      <c r="BR219" s="308"/>
      <c r="BS219" s="308"/>
      <c r="BT219" s="308"/>
      <c r="BU219" s="308"/>
      <c r="BV219" s="308"/>
      <c r="BW219" s="308"/>
      <c r="BX219" s="308"/>
      <c r="BY219" s="308"/>
      <c r="BZ219" s="308"/>
      <c r="CA219" s="308"/>
      <c r="CB219" s="308"/>
      <c r="CC219" s="308"/>
      <c r="CD219" s="308"/>
      <c r="CE219" s="308"/>
      <c r="CF219" s="308"/>
      <c r="CG219" s="308"/>
      <c r="CH219" s="308"/>
      <c r="CI219" s="308"/>
      <c r="CJ219" s="308"/>
      <c r="CK219" s="308"/>
      <c r="CL219" s="308"/>
      <c r="CM219" s="308"/>
      <c r="CN219" s="308"/>
      <c r="CO219" s="308"/>
      <c r="CP219" s="308"/>
      <c r="CQ219" s="308"/>
      <c r="CR219" s="308"/>
      <c r="CS219" s="308"/>
      <c r="CT219" s="308"/>
      <c r="CU219" s="308"/>
      <c r="CV219" s="308"/>
      <c r="CW219" s="308"/>
      <c r="CX219" s="308"/>
      <c r="CY219" s="308"/>
      <c r="CZ219" s="308"/>
      <c r="DA219" s="308"/>
      <c r="DB219" s="308"/>
      <c r="DC219" s="308"/>
      <c r="DD219" s="308"/>
      <c r="DE219" s="308"/>
      <c r="DF219" s="308"/>
      <c r="DG219" s="308"/>
      <c r="DH219" s="308"/>
      <c r="DI219" s="308"/>
      <c r="DJ219" s="308"/>
      <c r="DK219" s="308"/>
      <c r="DL219" s="308"/>
      <c r="DM219" s="308"/>
      <c r="DN219" s="308"/>
      <c r="DO219" s="308"/>
      <c r="DP219" s="308"/>
      <c r="DQ219" s="308"/>
      <c r="DR219" s="308"/>
      <c r="DS219" s="308"/>
      <c r="DT219" s="308"/>
      <c r="DU219" s="308"/>
      <c r="DV219" s="308"/>
      <c r="DW219" s="308"/>
      <c r="DX219" s="308"/>
      <c r="DY219" s="308"/>
      <c r="DZ219" s="308"/>
      <c r="EA219" s="308"/>
      <c r="EB219" s="308"/>
      <c r="EC219" s="308"/>
      <c r="ED219" s="308"/>
      <c r="EE219" s="308"/>
      <c r="EF219" s="308"/>
      <c r="EG219" s="308"/>
      <c r="EH219" s="308"/>
      <c r="EI219" s="308"/>
      <c r="EJ219" s="308"/>
      <c r="EK219" s="308"/>
      <c r="EL219" s="308"/>
      <c r="EM219" s="308"/>
      <c r="EN219" s="308"/>
      <c r="EO219" s="308"/>
      <c r="EP219" s="308"/>
      <c r="EQ219" s="308"/>
      <c r="ER219" s="308"/>
      <c r="ES219" s="308"/>
      <c r="ET219" s="308"/>
      <c r="EU219" s="308"/>
      <c r="EV219" s="308"/>
      <c r="EW219" s="308"/>
    </row>
    <row r="220" spans="2:153" x14ac:dyDescent="0.25">
      <c r="B220" s="360"/>
      <c r="C220" s="360"/>
      <c r="D220" s="360"/>
      <c r="E220" s="308"/>
      <c r="F220" s="308"/>
      <c r="G220" s="308"/>
      <c r="H220" s="361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8"/>
      <c r="AN220" s="308"/>
      <c r="AO220" s="308"/>
      <c r="AP220" s="308"/>
      <c r="AQ220" s="308"/>
      <c r="AR220" s="308"/>
      <c r="AS220" s="308"/>
      <c r="AT220" s="308"/>
      <c r="AU220" s="308"/>
      <c r="AV220" s="308"/>
      <c r="AW220" s="308"/>
      <c r="AX220" s="308"/>
      <c r="AY220" s="308"/>
      <c r="AZ220" s="308"/>
      <c r="BA220" s="308"/>
      <c r="BB220" s="308"/>
      <c r="BC220" s="308"/>
      <c r="BD220" s="308"/>
      <c r="BE220" s="308"/>
      <c r="BF220" s="308"/>
      <c r="BG220" s="308"/>
      <c r="BH220" s="308"/>
      <c r="BI220" s="308"/>
      <c r="BJ220" s="308"/>
      <c r="BK220" s="308"/>
      <c r="BL220" s="308"/>
      <c r="BM220" s="308"/>
      <c r="BN220" s="308"/>
      <c r="BO220" s="308"/>
      <c r="BP220" s="308"/>
      <c r="BQ220" s="308"/>
      <c r="BR220" s="308"/>
      <c r="BS220" s="308"/>
      <c r="BT220" s="308"/>
      <c r="BU220" s="308"/>
      <c r="BV220" s="308"/>
      <c r="BW220" s="308"/>
      <c r="BX220" s="308"/>
      <c r="BY220" s="308"/>
      <c r="BZ220" s="308"/>
      <c r="CA220" s="308"/>
      <c r="CB220" s="308"/>
      <c r="CC220" s="308"/>
      <c r="CD220" s="308"/>
      <c r="CE220" s="308"/>
      <c r="CF220" s="308"/>
      <c r="CG220" s="308"/>
      <c r="CH220" s="308"/>
      <c r="CI220" s="308"/>
      <c r="CJ220" s="308"/>
      <c r="CK220" s="308"/>
      <c r="CL220" s="308"/>
      <c r="CM220" s="308"/>
      <c r="CN220" s="308"/>
      <c r="CO220" s="308"/>
      <c r="CP220" s="308"/>
      <c r="CQ220" s="308"/>
      <c r="CR220" s="308"/>
      <c r="CS220" s="308"/>
      <c r="CT220" s="308"/>
      <c r="CU220" s="308"/>
      <c r="CV220" s="308"/>
      <c r="CW220" s="308"/>
      <c r="CX220" s="308"/>
      <c r="CY220" s="308"/>
      <c r="CZ220" s="308"/>
      <c r="DA220" s="308"/>
      <c r="DB220" s="308"/>
      <c r="DC220" s="308"/>
      <c r="DD220" s="308"/>
      <c r="DE220" s="308"/>
      <c r="DF220" s="308"/>
      <c r="DG220" s="308"/>
      <c r="DH220" s="308"/>
      <c r="DI220" s="308"/>
      <c r="DJ220" s="308"/>
      <c r="DK220" s="308"/>
      <c r="DL220" s="308"/>
      <c r="DM220" s="308"/>
      <c r="DN220" s="308"/>
      <c r="DO220" s="308"/>
      <c r="DP220" s="308"/>
      <c r="DQ220" s="308"/>
      <c r="DR220" s="308"/>
      <c r="DS220" s="308"/>
      <c r="DT220" s="308"/>
      <c r="DU220" s="308"/>
      <c r="DV220" s="308"/>
      <c r="DW220" s="308"/>
      <c r="DX220" s="308"/>
      <c r="DY220" s="308"/>
      <c r="DZ220" s="308"/>
      <c r="EA220" s="308"/>
      <c r="EB220" s="308"/>
      <c r="EC220" s="308"/>
      <c r="ED220" s="308"/>
      <c r="EE220" s="308"/>
      <c r="EF220" s="308"/>
      <c r="EG220" s="308"/>
      <c r="EH220" s="308"/>
      <c r="EI220" s="308"/>
      <c r="EJ220" s="308"/>
      <c r="EK220" s="308"/>
      <c r="EL220" s="308"/>
      <c r="EM220" s="308"/>
      <c r="EN220" s="308"/>
      <c r="EO220" s="308"/>
      <c r="EP220" s="308"/>
      <c r="EQ220" s="308"/>
      <c r="ER220" s="308"/>
      <c r="ES220" s="308"/>
      <c r="ET220" s="308"/>
      <c r="EU220" s="308"/>
      <c r="EV220" s="308"/>
      <c r="EW220" s="308"/>
    </row>
    <row r="221" spans="2:153" x14ac:dyDescent="0.25">
      <c r="B221" s="360"/>
      <c r="C221" s="360"/>
      <c r="D221" s="360"/>
      <c r="E221" s="308"/>
      <c r="F221" s="308"/>
      <c r="G221" s="308"/>
      <c r="H221" s="361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308"/>
      <c r="AI221" s="308"/>
      <c r="AJ221" s="308"/>
      <c r="AK221" s="308"/>
      <c r="AL221" s="308"/>
      <c r="AM221" s="308"/>
      <c r="AN221" s="308"/>
      <c r="AO221" s="308"/>
      <c r="AP221" s="308"/>
      <c r="AQ221" s="308"/>
      <c r="AR221" s="308"/>
      <c r="AS221" s="308"/>
      <c r="AT221" s="308"/>
      <c r="AU221" s="308"/>
      <c r="AV221" s="308"/>
      <c r="AW221" s="308"/>
      <c r="AX221" s="308"/>
      <c r="AY221" s="308"/>
      <c r="AZ221" s="308"/>
      <c r="BA221" s="308"/>
      <c r="BB221" s="308"/>
      <c r="BC221" s="308"/>
      <c r="BD221" s="308"/>
      <c r="BE221" s="308"/>
      <c r="BF221" s="308"/>
      <c r="BG221" s="308"/>
      <c r="BH221" s="308"/>
      <c r="BI221" s="308"/>
      <c r="BJ221" s="308"/>
      <c r="BK221" s="308"/>
      <c r="BL221" s="308"/>
      <c r="BM221" s="308"/>
      <c r="BN221" s="308"/>
      <c r="BO221" s="308"/>
      <c r="BP221" s="308"/>
      <c r="BQ221" s="308"/>
      <c r="BR221" s="308"/>
      <c r="BS221" s="308"/>
      <c r="BT221" s="308"/>
      <c r="BU221" s="308"/>
      <c r="BV221" s="308"/>
      <c r="BW221" s="308"/>
      <c r="BX221" s="308"/>
      <c r="BY221" s="308"/>
      <c r="BZ221" s="308"/>
      <c r="CA221" s="308"/>
      <c r="CB221" s="308"/>
      <c r="CC221" s="308"/>
      <c r="CD221" s="308"/>
      <c r="CE221" s="308"/>
      <c r="CF221" s="308"/>
      <c r="CG221" s="308"/>
      <c r="CH221" s="308"/>
      <c r="CI221" s="308"/>
      <c r="CJ221" s="308"/>
      <c r="CK221" s="308"/>
      <c r="CL221" s="308"/>
      <c r="CM221" s="308"/>
      <c r="CN221" s="308"/>
      <c r="CO221" s="308"/>
      <c r="CP221" s="308"/>
      <c r="CQ221" s="308"/>
      <c r="CR221" s="308"/>
      <c r="CS221" s="308"/>
      <c r="CT221" s="308"/>
      <c r="CU221" s="308"/>
      <c r="CV221" s="308"/>
      <c r="CW221" s="308"/>
      <c r="CX221" s="308"/>
      <c r="CY221" s="308"/>
      <c r="CZ221" s="308"/>
      <c r="DA221" s="308"/>
      <c r="DB221" s="308"/>
      <c r="DC221" s="308"/>
      <c r="DD221" s="308"/>
      <c r="DE221" s="308"/>
      <c r="DF221" s="308"/>
      <c r="DG221" s="308"/>
      <c r="DH221" s="308"/>
      <c r="DI221" s="308"/>
      <c r="DJ221" s="308"/>
      <c r="DK221" s="308"/>
      <c r="DL221" s="308"/>
      <c r="DM221" s="308"/>
      <c r="DN221" s="308"/>
      <c r="DO221" s="308"/>
      <c r="DP221" s="308"/>
      <c r="DQ221" s="308"/>
      <c r="DR221" s="308"/>
      <c r="DS221" s="308"/>
      <c r="DT221" s="308"/>
      <c r="DU221" s="308"/>
      <c r="DV221" s="308"/>
      <c r="DW221" s="308"/>
      <c r="DX221" s="308"/>
      <c r="DY221" s="308"/>
      <c r="DZ221" s="308"/>
      <c r="EA221" s="308"/>
      <c r="EB221" s="308"/>
      <c r="EC221" s="308"/>
      <c r="ED221" s="308"/>
      <c r="EE221" s="308"/>
      <c r="EF221" s="308"/>
      <c r="EG221" s="308"/>
      <c r="EH221" s="308"/>
      <c r="EI221" s="308"/>
      <c r="EJ221" s="308"/>
      <c r="EK221" s="308"/>
      <c r="EL221" s="308"/>
      <c r="EM221" s="308"/>
      <c r="EN221" s="308"/>
      <c r="EO221" s="308"/>
      <c r="EP221" s="308"/>
      <c r="EQ221" s="308"/>
      <c r="ER221" s="308"/>
      <c r="ES221" s="308"/>
      <c r="ET221" s="308"/>
      <c r="EU221" s="308"/>
      <c r="EV221" s="308"/>
      <c r="EW221" s="308"/>
    </row>
    <row r="222" spans="2:153" x14ac:dyDescent="0.25">
      <c r="B222" s="360"/>
      <c r="C222" s="360"/>
      <c r="D222" s="360"/>
      <c r="E222" s="308"/>
      <c r="F222" s="308"/>
      <c r="G222" s="308"/>
      <c r="H222" s="361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  <c r="AP222" s="308"/>
      <c r="AQ222" s="308"/>
      <c r="AR222" s="308"/>
      <c r="AS222" s="308"/>
      <c r="AT222" s="308"/>
      <c r="AU222" s="308"/>
      <c r="AV222" s="308"/>
      <c r="AW222" s="308"/>
      <c r="AX222" s="308"/>
      <c r="AY222" s="308"/>
      <c r="AZ222" s="308"/>
      <c r="BA222" s="308"/>
      <c r="BB222" s="308"/>
      <c r="BC222" s="308"/>
      <c r="BD222" s="308"/>
      <c r="BE222" s="308"/>
      <c r="BF222" s="308"/>
      <c r="BG222" s="308"/>
      <c r="BH222" s="308"/>
      <c r="BI222" s="308"/>
      <c r="BJ222" s="308"/>
      <c r="BK222" s="308"/>
      <c r="BL222" s="308"/>
      <c r="BM222" s="308"/>
      <c r="BN222" s="308"/>
      <c r="BO222" s="308"/>
      <c r="BP222" s="308"/>
      <c r="BQ222" s="308"/>
      <c r="BR222" s="308"/>
      <c r="BS222" s="308"/>
      <c r="BT222" s="308"/>
      <c r="BU222" s="308"/>
      <c r="BV222" s="308"/>
      <c r="BW222" s="308"/>
      <c r="BX222" s="308"/>
      <c r="BY222" s="308"/>
      <c r="BZ222" s="308"/>
      <c r="CA222" s="308"/>
      <c r="CB222" s="308"/>
      <c r="CC222" s="308"/>
      <c r="CD222" s="308"/>
      <c r="CE222" s="308"/>
      <c r="CF222" s="308"/>
      <c r="CG222" s="308"/>
      <c r="CH222" s="308"/>
      <c r="CI222" s="308"/>
      <c r="CJ222" s="308"/>
      <c r="CK222" s="308"/>
      <c r="CL222" s="308"/>
      <c r="CM222" s="308"/>
      <c r="CN222" s="308"/>
      <c r="CO222" s="308"/>
      <c r="CP222" s="308"/>
      <c r="CQ222" s="308"/>
      <c r="CR222" s="308"/>
      <c r="CS222" s="308"/>
      <c r="CT222" s="308"/>
      <c r="CU222" s="308"/>
      <c r="CV222" s="308"/>
      <c r="CW222" s="308"/>
      <c r="CX222" s="308"/>
      <c r="CY222" s="308"/>
      <c r="CZ222" s="308"/>
      <c r="DA222" s="308"/>
      <c r="DB222" s="308"/>
      <c r="DC222" s="308"/>
      <c r="DD222" s="308"/>
      <c r="DE222" s="308"/>
      <c r="DF222" s="308"/>
      <c r="DG222" s="308"/>
      <c r="DH222" s="308"/>
      <c r="DI222" s="308"/>
      <c r="DJ222" s="308"/>
      <c r="DK222" s="308"/>
      <c r="DL222" s="308"/>
      <c r="DM222" s="308"/>
      <c r="DN222" s="308"/>
      <c r="DO222" s="308"/>
      <c r="DP222" s="308"/>
      <c r="DQ222" s="308"/>
      <c r="DR222" s="308"/>
      <c r="DS222" s="308"/>
      <c r="DT222" s="308"/>
      <c r="DU222" s="308"/>
      <c r="DV222" s="308"/>
      <c r="DW222" s="308"/>
      <c r="DX222" s="308"/>
      <c r="DY222" s="308"/>
      <c r="DZ222" s="308"/>
      <c r="EA222" s="308"/>
      <c r="EB222" s="308"/>
      <c r="EC222" s="308"/>
      <c r="ED222" s="308"/>
      <c r="EE222" s="308"/>
      <c r="EF222" s="308"/>
      <c r="EG222" s="308"/>
      <c r="EH222" s="308"/>
      <c r="EI222" s="308"/>
      <c r="EJ222" s="308"/>
      <c r="EK222" s="308"/>
      <c r="EL222" s="308"/>
      <c r="EM222" s="308"/>
      <c r="EN222" s="308"/>
      <c r="EO222" s="308"/>
      <c r="EP222" s="308"/>
      <c r="EQ222" s="308"/>
      <c r="ER222" s="308"/>
      <c r="ES222" s="308"/>
      <c r="ET222" s="308"/>
      <c r="EU222" s="308"/>
      <c r="EV222" s="308"/>
      <c r="EW222" s="308"/>
    </row>
    <row r="223" spans="2:153" x14ac:dyDescent="0.25">
      <c r="B223" s="360"/>
      <c r="C223" s="360"/>
      <c r="D223" s="360"/>
      <c r="E223" s="308"/>
      <c r="F223" s="308"/>
      <c r="G223" s="308"/>
      <c r="H223" s="361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  <c r="AP223" s="308"/>
      <c r="AQ223" s="308"/>
      <c r="AR223" s="308"/>
      <c r="AS223" s="308"/>
      <c r="AT223" s="308"/>
      <c r="AU223" s="308"/>
      <c r="AV223" s="308"/>
      <c r="AW223" s="308"/>
      <c r="AX223" s="308"/>
      <c r="AY223" s="308"/>
      <c r="AZ223" s="308"/>
      <c r="BA223" s="308"/>
      <c r="BB223" s="308"/>
      <c r="BC223" s="308"/>
      <c r="BD223" s="308"/>
      <c r="BE223" s="308"/>
      <c r="BF223" s="308"/>
      <c r="BG223" s="308"/>
      <c r="BH223" s="308"/>
      <c r="BI223" s="308"/>
      <c r="BJ223" s="308"/>
      <c r="BK223" s="308"/>
      <c r="BL223" s="308"/>
      <c r="BM223" s="308"/>
      <c r="BN223" s="308"/>
      <c r="BO223" s="308"/>
      <c r="BP223" s="308"/>
      <c r="BQ223" s="308"/>
      <c r="BR223" s="308"/>
      <c r="BS223" s="308"/>
      <c r="BT223" s="308"/>
      <c r="BU223" s="308"/>
      <c r="BV223" s="308"/>
      <c r="BW223" s="308"/>
      <c r="BX223" s="308"/>
      <c r="BY223" s="308"/>
      <c r="BZ223" s="308"/>
      <c r="CA223" s="308"/>
      <c r="CB223" s="308"/>
      <c r="CC223" s="308"/>
      <c r="CD223" s="308"/>
      <c r="CE223" s="308"/>
      <c r="CF223" s="308"/>
      <c r="CG223" s="308"/>
      <c r="CH223" s="308"/>
      <c r="CI223" s="308"/>
      <c r="CJ223" s="308"/>
      <c r="CK223" s="308"/>
      <c r="CL223" s="308"/>
      <c r="CM223" s="308"/>
      <c r="CN223" s="308"/>
      <c r="CO223" s="308"/>
      <c r="CP223" s="308"/>
      <c r="CQ223" s="308"/>
      <c r="CR223" s="308"/>
      <c r="CS223" s="308"/>
      <c r="CT223" s="308"/>
      <c r="CU223" s="308"/>
      <c r="CV223" s="308"/>
      <c r="CW223" s="308"/>
      <c r="CX223" s="308"/>
      <c r="CY223" s="308"/>
      <c r="CZ223" s="308"/>
      <c r="DA223" s="308"/>
      <c r="DB223" s="308"/>
      <c r="DC223" s="308"/>
      <c r="DD223" s="308"/>
      <c r="DE223" s="308"/>
      <c r="DF223" s="308"/>
      <c r="DG223" s="308"/>
      <c r="DH223" s="308"/>
      <c r="DI223" s="308"/>
      <c r="DJ223" s="308"/>
      <c r="DK223" s="308"/>
      <c r="DL223" s="308"/>
      <c r="DM223" s="308"/>
      <c r="DN223" s="308"/>
      <c r="DO223" s="308"/>
      <c r="DP223" s="308"/>
      <c r="DQ223" s="308"/>
      <c r="DR223" s="308"/>
      <c r="DS223" s="308"/>
      <c r="DT223" s="308"/>
      <c r="DU223" s="308"/>
      <c r="DV223" s="308"/>
      <c r="DW223" s="308"/>
      <c r="DX223" s="308"/>
      <c r="DY223" s="308"/>
      <c r="DZ223" s="308"/>
      <c r="EA223" s="308"/>
      <c r="EB223" s="308"/>
      <c r="EC223" s="308"/>
      <c r="ED223" s="308"/>
      <c r="EE223" s="308"/>
      <c r="EF223" s="308"/>
      <c r="EG223" s="308"/>
      <c r="EH223" s="308"/>
      <c r="EI223" s="308"/>
      <c r="EJ223" s="308"/>
      <c r="EK223" s="308"/>
      <c r="EL223" s="308"/>
      <c r="EM223" s="308"/>
      <c r="EN223" s="308"/>
      <c r="EO223" s="308"/>
      <c r="EP223" s="308"/>
      <c r="EQ223" s="308"/>
      <c r="ER223" s="308"/>
      <c r="ES223" s="308"/>
      <c r="ET223" s="308"/>
      <c r="EU223" s="308"/>
      <c r="EV223" s="308"/>
      <c r="EW223" s="308"/>
    </row>
    <row r="224" spans="2:153" x14ac:dyDescent="0.25">
      <c r="B224" s="360"/>
      <c r="C224" s="360"/>
      <c r="D224" s="360"/>
      <c r="E224" s="308"/>
      <c r="F224" s="308"/>
      <c r="G224" s="308"/>
      <c r="H224" s="361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  <c r="AA224" s="308"/>
      <c r="AB224" s="308"/>
      <c r="AC224" s="308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8"/>
      <c r="AN224" s="308"/>
      <c r="AO224" s="308"/>
      <c r="AP224" s="308"/>
      <c r="AQ224" s="308"/>
      <c r="AR224" s="308"/>
      <c r="AS224" s="308"/>
      <c r="AT224" s="308"/>
      <c r="AU224" s="308"/>
      <c r="AV224" s="308"/>
      <c r="AW224" s="308"/>
      <c r="AX224" s="308"/>
      <c r="AY224" s="308"/>
      <c r="AZ224" s="308"/>
      <c r="BA224" s="308"/>
      <c r="BB224" s="308"/>
      <c r="BC224" s="308"/>
      <c r="BD224" s="308"/>
      <c r="BE224" s="308"/>
      <c r="BF224" s="308"/>
      <c r="BG224" s="308"/>
      <c r="BH224" s="308"/>
      <c r="BI224" s="308"/>
      <c r="BJ224" s="308"/>
      <c r="BK224" s="308"/>
      <c r="BL224" s="308"/>
      <c r="BM224" s="308"/>
      <c r="BN224" s="308"/>
      <c r="BO224" s="308"/>
      <c r="BP224" s="308"/>
      <c r="BQ224" s="308"/>
      <c r="BR224" s="308"/>
      <c r="BS224" s="308"/>
      <c r="BT224" s="308"/>
      <c r="BU224" s="308"/>
      <c r="BV224" s="308"/>
      <c r="BW224" s="308"/>
      <c r="BX224" s="308"/>
      <c r="BY224" s="308"/>
      <c r="BZ224" s="308"/>
      <c r="CA224" s="308"/>
      <c r="CB224" s="308"/>
      <c r="CC224" s="308"/>
      <c r="CD224" s="308"/>
      <c r="CE224" s="308"/>
      <c r="CF224" s="308"/>
      <c r="CG224" s="308"/>
      <c r="CH224" s="308"/>
      <c r="CI224" s="308"/>
      <c r="CJ224" s="308"/>
      <c r="CK224" s="308"/>
      <c r="CL224" s="308"/>
      <c r="CM224" s="308"/>
      <c r="CN224" s="308"/>
      <c r="CO224" s="308"/>
      <c r="CP224" s="308"/>
      <c r="CQ224" s="308"/>
      <c r="CR224" s="308"/>
      <c r="CS224" s="308"/>
      <c r="CT224" s="308"/>
      <c r="CU224" s="308"/>
      <c r="CV224" s="308"/>
      <c r="CW224" s="308"/>
      <c r="CX224" s="308"/>
      <c r="CY224" s="308"/>
      <c r="CZ224" s="308"/>
      <c r="DA224" s="308"/>
      <c r="DB224" s="308"/>
      <c r="DC224" s="308"/>
      <c r="DD224" s="308"/>
      <c r="DE224" s="308"/>
      <c r="DF224" s="308"/>
      <c r="DG224" s="308"/>
      <c r="DH224" s="308"/>
      <c r="DI224" s="308"/>
      <c r="DJ224" s="308"/>
      <c r="DK224" s="308"/>
      <c r="DL224" s="308"/>
      <c r="DM224" s="308"/>
      <c r="DN224" s="308"/>
      <c r="DO224" s="308"/>
      <c r="DP224" s="308"/>
      <c r="DQ224" s="308"/>
      <c r="DR224" s="308"/>
      <c r="DS224" s="308"/>
      <c r="DT224" s="308"/>
      <c r="DU224" s="308"/>
      <c r="DV224" s="308"/>
      <c r="DW224" s="308"/>
      <c r="DX224" s="308"/>
      <c r="DY224" s="308"/>
      <c r="DZ224" s="308"/>
      <c r="EA224" s="308"/>
      <c r="EB224" s="308"/>
      <c r="EC224" s="308"/>
      <c r="ED224" s="308"/>
      <c r="EE224" s="308"/>
      <c r="EF224" s="308"/>
      <c r="EG224" s="308"/>
      <c r="EH224" s="308"/>
      <c r="EI224" s="308"/>
      <c r="EJ224" s="308"/>
      <c r="EK224" s="308"/>
      <c r="EL224" s="308"/>
      <c r="EM224" s="308"/>
      <c r="EN224" s="308"/>
      <c r="EO224" s="308"/>
      <c r="EP224" s="308"/>
      <c r="EQ224" s="308"/>
      <c r="ER224" s="308"/>
      <c r="ES224" s="308"/>
      <c r="ET224" s="308"/>
      <c r="EU224" s="308"/>
      <c r="EV224" s="308"/>
      <c r="EW224" s="308"/>
    </row>
    <row r="225" spans="2:153" x14ac:dyDescent="0.25">
      <c r="B225" s="360"/>
      <c r="C225" s="360"/>
      <c r="D225" s="360"/>
      <c r="E225" s="308"/>
      <c r="F225" s="308"/>
      <c r="G225" s="308"/>
      <c r="H225" s="361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8"/>
      <c r="AN225" s="308"/>
      <c r="AO225" s="308"/>
      <c r="AP225" s="308"/>
      <c r="AQ225" s="308"/>
      <c r="AR225" s="308"/>
      <c r="AS225" s="308"/>
      <c r="AT225" s="308"/>
      <c r="AU225" s="308"/>
      <c r="AV225" s="308"/>
      <c r="AW225" s="308"/>
      <c r="AX225" s="308"/>
      <c r="AY225" s="308"/>
      <c r="AZ225" s="308"/>
      <c r="BA225" s="308"/>
      <c r="BB225" s="308"/>
      <c r="BC225" s="308"/>
      <c r="BD225" s="308"/>
      <c r="BE225" s="308"/>
      <c r="BF225" s="308"/>
      <c r="BG225" s="308"/>
      <c r="BH225" s="308"/>
      <c r="BI225" s="308"/>
      <c r="BJ225" s="308"/>
      <c r="BK225" s="308"/>
      <c r="BL225" s="308"/>
      <c r="BM225" s="308"/>
      <c r="BN225" s="308"/>
      <c r="BO225" s="308"/>
      <c r="BP225" s="308"/>
      <c r="BQ225" s="308"/>
      <c r="BR225" s="308"/>
      <c r="BS225" s="308"/>
      <c r="BT225" s="308"/>
      <c r="BU225" s="308"/>
      <c r="BV225" s="308"/>
      <c r="BW225" s="308"/>
      <c r="BX225" s="308"/>
      <c r="BY225" s="308"/>
      <c r="BZ225" s="308"/>
      <c r="CA225" s="308"/>
      <c r="CB225" s="308"/>
      <c r="CC225" s="308"/>
      <c r="CD225" s="308"/>
      <c r="CE225" s="308"/>
      <c r="CF225" s="308"/>
      <c r="CG225" s="308"/>
      <c r="CH225" s="308"/>
      <c r="CI225" s="308"/>
      <c r="CJ225" s="308"/>
      <c r="CK225" s="308"/>
      <c r="CL225" s="308"/>
      <c r="CM225" s="308"/>
      <c r="CN225" s="308"/>
      <c r="CO225" s="308"/>
      <c r="CP225" s="308"/>
      <c r="CQ225" s="308"/>
      <c r="CR225" s="308"/>
      <c r="CS225" s="308"/>
      <c r="CT225" s="308"/>
      <c r="CU225" s="308"/>
      <c r="CV225" s="308"/>
      <c r="CW225" s="308"/>
      <c r="CX225" s="308"/>
      <c r="CY225" s="308"/>
      <c r="CZ225" s="308"/>
      <c r="DA225" s="308"/>
      <c r="DB225" s="308"/>
      <c r="DC225" s="308"/>
      <c r="DD225" s="308"/>
      <c r="DE225" s="308"/>
      <c r="DF225" s="308"/>
      <c r="DG225" s="308"/>
      <c r="DH225" s="308"/>
      <c r="DI225" s="308"/>
      <c r="DJ225" s="308"/>
      <c r="DK225" s="308"/>
      <c r="DL225" s="308"/>
      <c r="DM225" s="308"/>
      <c r="DN225" s="308"/>
      <c r="DO225" s="308"/>
      <c r="DP225" s="308"/>
      <c r="DQ225" s="308"/>
      <c r="DR225" s="308"/>
      <c r="DS225" s="308"/>
      <c r="DT225" s="308"/>
      <c r="DU225" s="308"/>
      <c r="DV225" s="308"/>
      <c r="DW225" s="308"/>
      <c r="DX225" s="308"/>
      <c r="DY225" s="308"/>
      <c r="DZ225" s="308"/>
      <c r="EA225" s="308"/>
      <c r="EB225" s="308"/>
      <c r="EC225" s="308"/>
      <c r="ED225" s="308"/>
      <c r="EE225" s="308"/>
      <c r="EF225" s="308"/>
      <c r="EG225" s="308"/>
      <c r="EH225" s="308"/>
      <c r="EI225" s="308"/>
      <c r="EJ225" s="308"/>
      <c r="EK225" s="308"/>
      <c r="EL225" s="308"/>
      <c r="EM225" s="308"/>
      <c r="EN225" s="308"/>
      <c r="EO225" s="308"/>
      <c r="EP225" s="308"/>
      <c r="EQ225" s="308"/>
      <c r="ER225" s="308"/>
      <c r="ES225" s="308"/>
      <c r="ET225" s="308"/>
      <c r="EU225" s="308"/>
      <c r="EV225" s="308"/>
      <c r="EW225" s="308"/>
    </row>
    <row r="226" spans="2:153" x14ac:dyDescent="0.25">
      <c r="B226" s="360"/>
      <c r="C226" s="360"/>
      <c r="D226" s="360"/>
      <c r="E226" s="308"/>
      <c r="F226" s="308"/>
      <c r="G226" s="308"/>
      <c r="H226" s="361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  <c r="AP226" s="308"/>
      <c r="AQ226" s="308"/>
      <c r="AR226" s="308"/>
      <c r="AS226" s="308"/>
      <c r="AT226" s="308"/>
      <c r="AU226" s="308"/>
      <c r="AV226" s="308"/>
      <c r="AW226" s="308"/>
      <c r="AX226" s="308"/>
      <c r="AY226" s="308"/>
      <c r="AZ226" s="308"/>
      <c r="BA226" s="308"/>
      <c r="BB226" s="308"/>
      <c r="BC226" s="308"/>
      <c r="BD226" s="308"/>
      <c r="BE226" s="308"/>
      <c r="BF226" s="308"/>
      <c r="BG226" s="308"/>
      <c r="BH226" s="308"/>
      <c r="BI226" s="308"/>
      <c r="BJ226" s="308"/>
      <c r="BK226" s="308"/>
      <c r="BL226" s="308"/>
      <c r="BM226" s="308"/>
      <c r="BN226" s="308"/>
      <c r="BO226" s="308"/>
      <c r="BP226" s="308"/>
      <c r="BQ226" s="308"/>
      <c r="BR226" s="308"/>
      <c r="BS226" s="308"/>
      <c r="BT226" s="308"/>
      <c r="BU226" s="308"/>
      <c r="BV226" s="308"/>
      <c r="BW226" s="308"/>
      <c r="BX226" s="308"/>
      <c r="BY226" s="308"/>
      <c r="BZ226" s="308"/>
      <c r="CA226" s="308"/>
      <c r="CB226" s="308"/>
      <c r="CC226" s="308"/>
      <c r="CD226" s="308"/>
      <c r="CE226" s="308"/>
      <c r="CF226" s="308"/>
      <c r="CG226" s="308"/>
      <c r="CH226" s="308"/>
      <c r="CI226" s="308"/>
      <c r="CJ226" s="308"/>
      <c r="CK226" s="308"/>
      <c r="CL226" s="308"/>
      <c r="CM226" s="308"/>
      <c r="CN226" s="308"/>
      <c r="CO226" s="308"/>
      <c r="CP226" s="308"/>
      <c r="CQ226" s="308"/>
      <c r="CR226" s="308"/>
      <c r="CS226" s="308"/>
      <c r="CT226" s="308"/>
      <c r="CU226" s="308"/>
      <c r="CV226" s="308"/>
      <c r="CW226" s="308"/>
      <c r="CX226" s="308"/>
      <c r="CY226" s="308"/>
      <c r="CZ226" s="308"/>
      <c r="DA226" s="308"/>
      <c r="DB226" s="308"/>
      <c r="DC226" s="308"/>
      <c r="DD226" s="308"/>
      <c r="DE226" s="308"/>
      <c r="DF226" s="308"/>
      <c r="DG226" s="308"/>
      <c r="DH226" s="308"/>
      <c r="DI226" s="308"/>
      <c r="DJ226" s="308"/>
      <c r="DK226" s="308"/>
      <c r="DL226" s="308"/>
      <c r="DM226" s="308"/>
      <c r="DN226" s="308"/>
      <c r="DO226" s="308"/>
      <c r="DP226" s="308"/>
      <c r="DQ226" s="308"/>
      <c r="DR226" s="308"/>
      <c r="DS226" s="308"/>
      <c r="DT226" s="308"/>
      <c r="DU226" s="308"/>
      <c r="DV226" s="308"/>
      <c r="DW226" s="308"/>
      <c r="DX226" s="308"/>
      <c r="DY226" s="308"/>
      <c r="DZ226" s="308"/>
      <c r="EA226" s="308"/>
      <c r="EB226" s="308"/>
      <c r="EC226" s="308"/>
      <c r="ED226" s="308"/>
      <c r="EE226" s="308"/>
      <c r="EF226" s="308"/>
      <c r="EG226" s="308"/>
      <c r="EH226" s="308"/>
      <c r="EI226" s="308"/>
      <c r="EJ226" s="308"/>
      <c r="EK226" s="308"/>
      <c r="EL226" s="308"/>
      <c r="EM226" s="308"/>
      <c r="EN226" s="308"/>
      <c r="EO226" s="308"/>
      <c r="EP226" s="308"/>
      <c r="EQ226" s="308"/>
      <c r="ER226" s="308"/>
      <c r="ES226" s="308"/>
      <c r="ET226" s="308"/>
      <c r="EU226" s="308"/>
      <c r="EV226" s="308"/>
      <c r="EW226" s="308"/>
    </row>
    <row r="227" spans="2:153" x14ac:dyDescent="0.25">
      <c r="B227" s="360"/>
      <c r="C227" s="360"/>
      <c r="D227" s="360"/>
      <c r="E227" s="308"/>
      <c r="F227" s="308"/>
      <c r="G227" s="308"/>
      <c r="H227" s="361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  <c r="AA227" s="308"/>
      <c r="AB227" s="308"/>
      <c r="AC227" s="308"/>
      <c r="AD227" s="308"/>
      <c r="AE227" s="308"/>
      <c r="AF227" s="308"/>
      <c r="AG227" s="308"/>
      <c r="AH227" s="308"/>
      <c r="AI227" s="308"/>
      <c r="AJ227" s="308"/>
      <c r="AK227" s="308"/>
      <c r="AL227" s="308"/>
      <c r="AM227" s="308"/>
      <c r="AN227" s="308"/>
      <c r="AO227" s="308"/>
      <c r="AP227" s="308"/>
      <c r="AQ227" s="308"/>
      <c r="AR227" s="308"/>
      <c r="AS227" s="308"/>
      <c r="AT227" s="308"/>
      <c r="AU227" s="308"/>
      <c r="AV227" s="308"/>
      <c r="AW227" s="308"/>
      <c r="AX227" s="308"/>
      <c r="AY227" s="308"/>
      <c r="AZ227" s="308"/>
      <c r="BA227" s="308"/>
      <c r="BB227" s="308"/>
      <c r="BC227" s="308"/>
      <c r="BD227" s="308"/>
      <c r="BE227" s="308"/>
      <c r="BF227" s="308"/>
      <c r="BG227" s="308"/>
      <c r="BH227" s="308"/>
      <c r="BI227" s="308"/>
      <c r="BJ227" s="308"/>
      <c r="BK227" s="308"/>
      <c r="BL227" s="308"/>
      <c r="BM227" s="308"/>
      <c r="BN227" s="308"/>
      <c r="BO227" s="308"/>
      <c r="BP227" s="308"/>
      <c r="BQ227" s="308"/>
      <c r="BR227" s="308"/>
      <c r="BS227" s="308"/>
      <c r="BT227" s="308"/>
      <c r="BU227" s="308"/>
      <c r="BV227" s="308"/>
      <c r="BW227" s="308"/>
      <c r="BX227" s="308"/>
      <c r="BY227" s="308"/>
      <c r="BZ227" s="308"/>
      <c r="CA227" s="308"/>
      <c r="CB227" s="308"/>
      <c r="CC227" s="308"/>
      <c r="CD227" s="308"/>
      <c r="CE227" s="308"/>
      <c r="CF227" s="308"/>
      <c r="CG227" s="308"/>
      <c r="CH227" s="308"/>
      <c r="CI227" s="308"/>
      <c r="CJ227" s="308"/>
      <c r="CK227" s="308"/>
      <c r="CL227" s="308"/>
      <c r="CM227" s="308"/>
      <c r="CN227" s="308"/>
      <c r="CO227" s="308"/>
      <c r="CP227" s="308"/>
      <c r="CQ227" s="308"/>
      <c r="CR227" s="308"/>
      <c r="CS227" s="308"/>
      <c r="CT227" s="308"/>
      <c r="CU227" s="308"/>
      <c r="CV227" s="308"/>
      <c r="CW227" s="308"/>
      <c r="CX227" s="308"/>
      <c r="CY227" s="308"/>
      <c r="CZ227" s="308"/>
      <c r="DA227" s="308"/>
      <c r="DB227" s="308"/>
      <c r="DC227" s="308"/>
      <c r="DD227" s="308"/>
      <c r="DE227" s="308"/>
      <c r="DF227" s="308"/>
      <c r="DG227" s="308"/>
      <c r="DH227" s="308"/>
      <c r="DI227" s="308"/>
      <c r="DJ227" s="308"/>
      <c r="DK227" s="308"/>
      <c r="DL227" s="308"/>
      <c r="DM227" s="308"/>
      <c r="DN227" s="308"/>
      <c r="DO227" s="308"/>
      <c r="DP227" s="308"/>
      <c r="DQ227" s="308"/>
      <c r="DR227" s="308"/>
      <c r="DS227" s="308"/>
      <c r="DT227" s="308"/>
      <c r="DU227" s="308"/>
      <c r="DV227" s="308"/>
      <c r="DW227" s="308"/>
      <c r="DX227" s="308"/>
      <c r="DY227" s="308"/>
      <c r="DZ227" s="308"/>
      <c r="EA227" s="308"/>
      <c r="EB227" s="308"/>
      <c r="EC227" s="308"/>
      <c r="ED227" s="308"/>
      <c r="EE227" s="308"/>
      <c r="EF227" s="308"/>
      <c r="EG227" s="308"/>
      <c r="EH227" s="308"/>
      <c r="EI227" s="308"/>
      <c r="EJ227" s="308"/>
      <c r="EK227" s="308"/>
      <c r="EL227" s="308"/>
      <c r="EM227" s="308"/>
      <c r="EN227" s="308"/>
      <c r="EO227" s="308"/>
      <c r="EP227" s="308"/>
      <c r="EQ227" s="308"/>
      <c r="ER227" s="308"/>
      <c r="ES227" s="308"/>
      <c r="ET227" s="308"/>
      <c r="EU227" s="308"/>
      <c r="EV227" s="308"/>
      <c r="EW227" s="308"/>
    </row>
    <row r="228" spans="2:153" x14ac:dyDescent="0.25">
      <c r="B228" s="360"/>
      <c r="C228" s="360"/>
      <c r="D228" s="360"/>
      <c r="E228" s="308"/>
      <c r="F228" s="308"/>
      <c r="G228" s="308"/>
      <c r="H228" s="361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  <c r="AP228" s="308"/>
      <c r="AQ228" s="308"/>
      <c r="AR228" s="308"/>
      <c r="AS228" s="308"/>
      <c r="AT228" s="308"/>
      <c r="AU228" s="308"/>
      <c r="AV228" s="308"/>
      <c r="AW228" s="308"/>
      <c r="AX228" s="308"/>
      <c r="AY228" s="308"/>
      <c r="AZ228" s="308"/>
      <c r="BA228" s="308"/>
      <c r="BB228" s="308"/>
      <c r="BC228" s="308"/>
      <c r="BD228" s="308"/>
      <c r="BE228" s="308"/>
      <c r="BF228" s="308"/>
      <c r="BG228" s="308"/>
      <c r="BH228" s="308"/>
      <c r="BI228" s="308"/>
      <c r="BJ228" s="308"/>
      <c r="BK228" s="308"/>
      <c r="BL228" s="308"/>
      <c r="BM228" s="308"/>
      <c r="BN228" s="308"/>
      <c r="BO228" s="308"/>
      <c r="BP228" s="308"/>
      <c r="BQ228" s="308"/>
      <c r="BR228" s="308"/>
      <c r="BS228" s="308"/>
      <c r="BT228" s="308"/>
      <c r="BU228" s="308"/>
      <c r="BV228" s="308"/>
      <c r="BW228" s="308"/>
      <c r="BX228" s="308"/>
      <c r="BY228" s="308"/>
      <c r="BZ228" s="308"/>
      <c r="CA228" s="308"/>
      <c r="CB228" s="308"/>
      <c r="CC228" s="308"/>
      <c r="CD228" s="308"/>
      <c r="CE228" s="308"/>
      <c r="CF228" s="308"/>
      <c r="CG228" s="308"/>
      <c r="CH228" s="308"/>
      <c r="CI228" s="308"/>
      <c r="CJ228" s="308"/>
      <c r="CK228" s="308"/>
      <c r="CL228" s="308"/>
      <c r="CM228" s="308"/>
      <c r="CN228" s="308"/>
      <c r="CO228" s="308"/>
      <c r="CP228" s="308"/>
      <c r="CQ228" s="308"/>
      <c r="CR228" s="308"/>
      <c r="CS228" s="308"/>
      <c r="CT228" s="308"/>
      <c r="CU228" s="308"/>
      <c r="CV228" s="308"/>
      <c r="CW228" s="308"/>
      <c r="CX228" s="308"/>
      <c r="CY228" s="308"/>
      <c r="CZ228" s="308"/>
      <c r="DA228" s="308"/>
      <c r="DB228" s="308"/>
      <c r="DC228" s="308"/>
      <c r="DD228" s="308"/>
      <c r="DE228" s="308"/>
      <c r="DF228" s="308"/>
      <c r="DG228" s="308"/>
      <c r="DH228" s="308"/>
      <c r="DI228" s="308"/>
      <c r="DJ228" s="308"/>
      <c r="DK228" s="308"/>
      <c r="DL228" s="308"/>
      <c r="DM228" s="308"/>
      <c r="DN228" s="308"/>
      <c r="DO228" s="308"/>
      <c r="DP228" s="308"/>
      <c r="DQ228" s="308"/>
      <c r="DR228" s="308"/>
      <c r="DS228" s="308"/>
      <c r="DT228" s="308"/>
      <c r="DU228" s="308"/>
      <c r="DV228" s="308"/>
      <c r="DW228" s="308"/>
      <c r="DX228" s="308"/>
      <c r="DY228" s="308"/>
      <c r="DZ228" s="308"/>
      <c r="EA228" s="308"/>
      <c r="EB228" s="308"/>
      <c r="EC228" s="308"/>
      <c r="ED228" s="308"/>
      <c r="EE228" s="308"/>
      <c r="EF228" s="308"/>
      <c r="EG228" s="308"/>
      <c r="EH228" s="308"/>
      <c r="EI228" s="308"/>
      <c r="EJ228" s="308"/>
      <c r="EK228" s="308"/>
      <c r="EL228" s="308"/>
      <c r="EM228" s="308"/>
      <c r="EN228" s="308"/>
      <c r="EO228" s="308"/>
      <c r="EP228" s="308"/>
      <c r="EQ228" s="308"/>
      <c r="ER228" s="308"/>
      <c r="ES228" s="308"/>
      <c r="ET228" s="308"/>
      <c r="EU228" s="308"/>
      <c r="EV228" s="308"/>
      <c r="EW228" s="308"/>
    </row>
    <row r="229" spans="2:153" x14ac:dyDescent="0.25">
      <c r="B229" s="360"/>
      <c r="C229" s="360"/>
      <c r="D229" s="360"/>
      <c r="E229" s="308"/>
      <c r="F229" s="308"/>
      <c r="G229" s="308"/>
      <c r="H229" s="361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  <c r="AA229" s="308"/>
      <c r="AB229" s="308"/>
      <c r="AC229" s="308"/>
      <c r="AD229" s="308"/>
      <c r="AE229" s="308"/>
      <c r="AF229" s="308"/>
      <c r="AG229" s="308"/>
      <c r="AH229" s="308"/>
      <c r="AI229" s="308"/>
      <c r="AJ229" s="308"/>
      <c r="AK229" s="308"/>
      <c r="AL229" s="308"/>
      <c r="AM229" s="308"/>
      <c r="AN229" s="308"/>
      <c r="AO229" s="308"/>
      <c r="AP229" s="308"/>
      <c r="AQ229" s="308"/>
      <c r="AR229" s="308"/>
      <c r="AS229" s="308"/>
      <c r="AT229" s="308"/>
      <c r="AU229" s="308"/>
      <c r="AV229" s="308"/>
      <c r="AW229" s="308"/>
      <c r="AX229" s="308"/>
      <c r="AY229" s="308"/>
      <c r="AZ229" s="308"/>
      <c r="BA229" s="308"/>
      <c r="BB229" s="308"/>
      <c r="BC229" s="308"/>
      <c r="BD229" s="308"/>
      <c r="BE229" s="308"/>
      <c r="BF229" s="308"/>
      <c r="BG229" s="308"/>
      <c r="BH229" s="308"/>
      <c r="BI229" s="308"/>
      <c r="BJ229" s="308"/>
      <c r="BK229" s="308"/>
      <c r="BL229" s="308"/>
      <c r="BM229" s="308"/>
      <c r="BN229" s="308"/>
      <c r="BO229" s="308"/>
      <c r="BP229" s="308"/>
      <c r="BQ229" s="308"/>
      <c r="BR229" s="308"/>
      <c r="BS229" s="308"/>
      <c r="BT229" s="308"/>
      <c r="BU229" s="308"/>
      <c r="BV229" s="308"/>
      <c r="BW229" s="308"/>
      <c r="BX229" s="308"/>
      <c r="BY229" s="308"/>
      <c r="BZ229" s="308"/>
      <c r="CA229" s="308"/>
      <c r="CB229" s="308"/>
      <c r="CC229" s="308"/>
      <c r="CD229" s="308"/>
      <c r="CE229" s="308"/>
      <c r="CF229" s="308"/>
      <c r="CG229" s="308"/>
      <c r="CH229" s="308"/>
      <c r="CI229" s="308"/>
      <c r="CJ229" s="308"/>
      <c r="CK229" s="308"/>
      <c r="CL229" s="308"/>
      <c r="CM229" s="308"/>
      <c r="CN229" s="308"/>
      <c r="CO229" s="308"/>
      <c r="CP229" s="308"/>
      <c r="CQ229" s="308"/>
      <c r="CR229" s="308"/>
      <c r="CS229" s="308"/>
      <c r="CT229" s="308"/>
      <c r="CU229" s="308"/>
      <c r="CV229" s="308"/>
      <c r="CW229" s="308"/>
      <c r="CX229" s="308"/>
      <c r="CY229" s="308"/>
      <c r="CZ229" s="308"/>
      <c r="DA229" s="308"/>
      <c r="DB229" s="308"/>
      <c r="DC229" s="308"/>
      <c r="DD229" s="308"/>
      <c r="DE229" s="308"/>
      <c r="DF229" s="308"/>
      <c r="DG229" s="308"/>
      <c r="DH229" s="308"/>
      <c r="DI229" s="308"/>
      <c r="DJ229" s="308"/>
      <c r="DK229" s="308"/>
      <c r="DL229" s="308"/>
      <c r="DM229" s="308"/>
      <c r="DN229" s="308"/>
      <c r="DO229" s="308"/>
      <c r="DP229" s="308"/>
      <c r="DQ229" s="308"/>
      <c r="DR229" s="308"/>
      <c r="DS229" s="308"/>
      <c r="DT229" s="308"/>
      <c r="DU229" s="308"/>
      <c r="DV229" s="308"/>
      <c r="DW229" s="308"/>
      <c r="DX229" s="308"/>
      <c r="DY229" s="308"/>
      <c r="DZ229" s="308"/>
      <c r="EA229" s="308"/>
      <c r="EB229" s="308"/>
      <c r="EC229" s="308"/>
      <c r="ED229" s="308"/>
      <c r="EE229" s="308"/>
      <c r="EF229" s="308"/>
      <c r="EG229" s="308"/>
      <c r="EH229" s="308"/>
      <c r="EI229" s="308"/>
      <c r="EJ229" s="308"/>
      <c r="EK229" s="308"/>
      <c r="EL229" s="308"/>
      <c r="EM229" s="308"/>
      <c r="EN229" s="308"/>
      <c r="EO229" s="308"/>
      <c r="EP229" s="308"/>
      <c r="EQ229" s="308"/>
      <c r="ER229" s="308"/>
      <c r="ES229" s="308"/>
      <c r="ET229" s="308"/>
      <c r="EU229" s="308"/>
      <c r="EV229" s="308"/>
      <c r="EW229" s="308"/>
    </row>
    <row r="230" spans="2:153" x14ac:dyDescent="0.25">
      <c r="B230" s="360"/>
      <c r="C230" s="360"/>
      <c r="D230" s="360"/>
      <c r="E230" s="308"/>
      <c r="F230" s="308"/>
      <c r="G230" s="308"/>
      <c r="H230" s="361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  <c r="AA230" s="308"/>
      <c r="AB230" s="308"/>
      <c r="AC230" s="308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8"/>
      <c r="AN230" s="308"/>
      <c r="AO230" s="308"/>
      <c r="AP230" s="308"/>
      <c r="AQ230" s="308"/>
      <c r="AR230" s="308"/>
      <c r="AS230" s="308"/>
      <c r="AT230" s="308"/>
      <c r="AU230" s="308"/>
      <c r="AV230" s="308"/>
      <c r="AW230" s="308"/>
      <c r="AX230" s="308"/>
      <c r="AY230" s="308"/>
      <c r="AZ230" s="308"/>
      <c r="BA230" s="308"/>
      <c r="BB230" s="308"/>
      <c r="BC230" s="308"/>
      <c r="BD230" s="308"/>
      <c r="BE230" s="308"/>
      <c r="BF230" s="308"/>
      <c r="BG230" s="308"/>
      <c r="BH230" s="308"/>
      <c r="BI230" s="308"/>
      <c r="BJ230" s="308"/>
      <c r="BK230" s="308"/>
      <c r="BL230" s="308"/>
      <c r="BM230" s="308"/>
      <c r="BN230" s="308"/>
      <c r="BO230" s="308"/>
      <c r="BP230" s="308"/>
      <c r="BQ230" s="308"/>
      <c r="BR230" s="308"/>
      <c r="BS230" s="308"/>
      <c r="BT230" s="308"/>
      <c r="BU230" s="308"/>
      <c r="BV230" s="308"/>
      <c r="BW230" s="308"/>
      <c r="BX230" s="308"/>
      <c r="BY230" s="308"/>
      <c r="BZ230" s="308"/>
      <c r="CA230" s="308"/>
      <c r="CB230" s="308"/>
      <c r="CC230" s="308"/>
      <c r="CD230" s="308"/>
      <c r="CE230" s="308"/>
      <c r="CF230" s="308"/>
      <c r="CG230" s="308"/>
      <c r="CH230" s="308"/>
      <c r="CI230" s="308"/>
      <c r="CJ230" s="308"/>
      <c r="CK230" s="308"/>
      <c r="CL230" s="308"/>
      <c r="CM230" s="308"/>
      <c r="CN230" s="308"/>
      <c r="CO230" s="308"/>
      <c r="CP230" s="308"/>
      <c r="CQ230" s="308"/>
      <c r="CR230" s="308"/>
      <c r="CS230" s="308"/>
      <c r="CT230" s="308"/>
      <c r="CU230" s="308"/>
      <c r="CV230" s="308"/>
      <c r="CW230" s="308"/>
      <c r="CX230" s="308"/>
      <c r="CY230" s="308"/>
      <c r="CZ230" s="308"/>
      <c r="DA230" s="308"/>
      <c r="DB230" s="308"/>
      <c r="DC230" s="308"/>
      <c r="DD230" s="308"/>
      <c r="DE230" s="308"/>
      <c r="DF230" s="308"/>
      <c r="DG230" s="308"/>
      <c r="DH230" s="308"/>
      <c r="DI230" s="308"/>
      <c r="DJ230" s="308"/>
      <c r="DK230" s="308"/>
      <c r="DL230" s="308"/>
      <c r="DM230" s="308"/>
      <c r="DN230" s="308"/>
      <c r="DO230" s="308"/>
      <c r="DP230" s="308"/>
      <c r="DQ230" s="308"/>
      <c r="DR230" s="308"/>
      <c r="DS230" s="308"/>
      <c r="DT230" s="308"/>
      <c r="DU230" s="308"/>
      <c r="DV230" s="308"/>
      <c r="DW230" s="308"/>
      <c r="DX230" s="308"/>
      <c r="DY230" s="308"/>
      <c r="DZ230" s="308"/>
      <c r="EA230" s="308"/>
      <c r="EB230" s="308"/>
      <c r="EC230" s="308"/>
      <c r="ED230" s="308"/>
      <c r="EE230" s="308"/>
      <c r="EF230" s="308"/>
      <c r="EG230" s="308"/>
      <c r="EH230" s="308"/>
      <c r="EI230" s="308"/>
      <c r="EJ230" s="308"/>
      <c r="EK230" s="308"/>
      <c r="EL230" s="308"/>
      <c r="EM230" s="308"/>
      <c r="EN230" s="308"/>
      <c r="EO230" s="308"/>
      <c r="EP230" s="308"/>
      <c r="EQ230" s="308"/>
      <c r="ER230" s="308"/>
      <c r="ES230" s="308"/>
      <c r="ET230" s="308"/>
      <c r="EU230" s="308"/>
      <c r="EV230" s="308"/>
      <c r="EW230" s="308"/>
    </row>
    <row r="231" spans="2:153" x14ac:dyDescent="0.25">
      <c r="B231" s="360"/>
      <c r="C231" s="360"/>
      <c r="D231" s="360"/>
      <c r="E231" s="308"/>
      <c r="F231" s="308"/>
      <c r="G231" s="308"/>
      <c r="H231" s="361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  <c r="AA231" s="308"/>
      <c r="AB231" s="308"/>
      <c r="AC231" s="308"/>
      <c r="AD231" s="308"/>
      <c r="AE231" s="308"/>
      <c r="AF231" s="308"/>
      <c r="AG231" s="308"/>
      <c r="AH231" s="308"/>
      <c r="AI231" s="308"/>
      <c r="AJ231" s="308"/>
      <c r="AK231" s="308"/>
      <c r="AL231" s="308"/>
      <c r="AM231" s="308"/>
      <c r="AN231" s="308"/>
      <c r="AO231" s="308"/>
      <c r="AP231" s="308"/>
      <c r="AQ231" s="308"/>
      <c r="AR231" s="308"/>
      <c r="AS231" s="308"/>
      <c r="AT231" s="308"/>
      <c r="AU231" s="308"/>
      <c r="AV231" s="308"/>
      <c r="AW231" s="308"/>
      <c r="AX231" s="308"/>
      <c r="AY231" s="308"/>
      <c r="AZ231" s="308"/>
      <c r="BA231" s="308"/>
      <c r="BB231" s="308"/>
      <c r="BC231" s="308"/>
      <c r="BD231" s="308"/>
      <c r="BE231" s="308"/>
      <c r="BF231" s="308"/>
      <c r="BG231" s="308"/>
      <c r="BH231" s="308"/>
      <c r="BI231" s="308"/>
      <c r="BJ231" s="308"/>
      <c r="BK231" s="308"/>
      <c r="BL231" s="308"/>
      <c r="BM231" s="308"/>
      <c r="BN231" s="308"/>
      <c r="BO231" s="308"/>
      <c r="BP231" s="308"/>
      <c r="BQ231" s="308"/>
      <c r="BR231" s="308"/>
      <c r="BS231" s="308"/>
      <c r="BT231" s="308"/>
      <c r="BU231" s="308"/>
      <c r="BV231" s="308"/>
      <c r="BW231" s="308"/>
      <c r="BX231" s="308"/>
      <c r="BY231" s="308"/>
      <c r="BZ231" s="308"/>
      <c r="CA231" s="308"/>
      <c r="CB231" s="308"/>
      <c r="CC231" s="308"/>
      <c r="CD231" s="308"/>
      <c r="CE231" s="308"/>
      <c r="CF231" s="308"/>
      <c r="CG231" s="308"/>
      <c r="CH231" s="308"/>
      <c r="CI231" s="308"/>
      <c r="CJ231" s="308"/>
      <c r="CK231" s="308"/>
      <c r="CL231" s="308"/>
      <c r="CM231" s="308"/>
      <c r="CN231" s="308"/>
      <c r="CO231" s="308"/>
      <c r="CP231" s="308"/>
      <c r="CQ231" s="308"/>
      <c r="CR231" s="308"/>
      <c r="CS231" s="308"/>
      <c r="CT231" s="308"/>
      <c r="CU231" s="308"/>
      <c r="CV231" s="308"/>
      <c r="CW231" s="308"/>
      <c r="CX231" s="308"/>
      <c r="CY231" s="308"/>
      <c r="CZ231" s="308"/>
      <c r="DA231" s="308"/>
      <c r="DB231" s="308"/>
      <c r="DC231" s="308"/>
      <c r="DD231" s="308"/>
      <c r="DE231" s="308"/>
      <c r="DF231" s="308"/>
      <c r="DG231" s="308"/>
      <c r="DH231" s="308"/>
      <c r="DI231" s="308"/>
      <c r="DJ231" s="308"/>
      <c r="DK231" s="308"/>
      <c r="DL231" s="308"/>
      <c r="DM231" s="308"/>
      <c r="DN231" s="308"/>
      <c r="DO231" s="308"/>
      <c r="DP231" s="308"/>
      <c r="DQ231" s="308"/>
      <c r="DR231" s="308"/>
      <c r="DS231" s="308"/>
      <c r="DT231" s="308"/>
      <c r="DU231" s="308"/>
      <c r="DV231" s="308"/>
      <c r="DW231" s="308"/>
      <c r="DX231" s="308"/>
      <c r="DY231" s="308"/>
      <c r="DZ231" s="308"/>
      <c r="EA231" s="308"/>
      <c r="EB231" s="308"/>
      <c r="EC231" s="308"/>
      <c r="ED231" s="308"/>
      <c r="EE231" s="308"/>
      <c r="EF231" s="308"/>
      <c r="EG231" s="308"/>
      <c r="EH231" s="308"/>
      <c r="EI231" s="308"/>
      <c r="EJ231" s="308"/>
      <c r="EK231" s="308"/>
      <c r="EL231" s="308"/>
      <c r="EM231" s="308"/>
      <c r="EN231" s="308"/>
      <c r="EO231" s="308"/>
      <c r="EP231" s="308"/>
      <c r="EQ231" s="308"/>
      <c r="ER231" s="308"/>
      <c r="ES231" s="308"/>
      <c r="ET231" s="308"/>
      <c r="EU231" s="308"/>
      <c r="EV231" s="308"/>
      <c r="EW231" s="308"/>
    </row>
    <row r="232" spans="2:153" x14ac:dyDescent="0.25">
      <c r="B232" s="360"/>
      <c r="C232" s="360"/>
      <c r="D232" s="360"/>
      <c r="E232" s="308"/>
      <c r="F232" s="308"/>
      <c r="G232" s="308"/>
      <c r="H232" s="361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  <c r="AA232" s="308"/>
      <c r="AB232" s="308"/>
      <c r="AC232" s="308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8"/>
      <c r="AN232" s="308"/>
      <c r="AO232" s="308"/>
      <c r="AP232" s="308"/>
      <c r="AQ232" s="308"/>
      <c r="AR232" s="308"/>
      <c r="AS232" s="308"/>
      <c r="AT232" s="308"/>
      <c r="AU232" s="308"/>
      <c r="AV232" s="308"/>
      <c r="AW232" s="308"/>
      <c r="AX232" s="308"/>
      <c r="AY232" s="308"/>
      <c r="AZ232" s="308"/>
      <c r="BA232" s="308"/>
      <c r="BB232" s="308"/>
      <c r="BC232" s="308"/>
      <c r="BD232" s="308"/>
      <c r="BE232" s="308"/>
      <c r="BF232" s="308"/>
      <c r="BG232" s="308"/>
      <c r="BH232" s="308"/>
      <c r="BI232" s="308"/>
      <c r="BJ232" s="308"/>
      <c r="BK232" s="308"/>
      <c r="BL232" s="308"/>
      <c r="BM232" s="308"/>
      <c r="BN232" s="308"/>
      <c r="BO232" s="308"/>
      <c r="BP232" s="308"/>
      <c r="BQ232" s="308"/>
      <c r="BR232" s="308"/>
      <c r="BS232" s="308"/>
      <c r="BT232" s="308"/>
      <c r="BU232" s="308"/>
      <c r="BV232" s="308"/>
      <c r="BW232" s="308"/>
      <c r="BX232" s="308"/>
      <c r="BY232" s="308"/>
      <c r="BZ232" s="308"/>
      <c r="CA232" s="308"/>
      <c r="CB232" s="308"/>
      <c r="CC232" s="308"/>
      <c r="CD232" s="308"/>
      <c r="CE232" s="308"/>
      <c r="CF232" s="308"/>
      <c r="CG232" s="308"/>
      <c r="CH232" s="308"/>
      <c r="CI232" s="308"/>
      <c r="CJ232" s="308"/>
      <c r="CK232" s="308"/>
      <c r="CL232" s="308"/>
      <c r="CM232" s="308"/>
      <c r="CN232" s="308"/>
      <c r="CO232" s="308"/>
      <c r="CP232" s="308"/>
      <c r="CQ232" s="308"/>
      <c r="CR232" s="308"/>
      <c r="CS232" s="308"/>
      <c r="CT232" s="308"/>
      <c r="CU232" s="308"/>
      <c r="CV232" s="308"/>
      <c r="CW232" s="308"/>
      <c r="CX232" s="308"/>
      <c r="CY232" s="308"/>
      <c r="CZ232" s="308"/>
      <c r="DA232" s="308"/>
      <c r="DB232" s="308"/>
      <c r="DC232" s="308"/>
      <c r="DD232" s="308"/>
      <c r="DE232" s="308"/>
      <c r="DF232" s="308"/>
      <c r="DG232" s="308"/>
      <c r="DH232" s="308"/>
      <c r="DI232" s="308"/>
      <c r="DJ232" s="308"/>
      <c r="DK232" s="308"/>
      <c r="DL232" s="308"/>
      <c r="DM232" s="308"/>
      <c r="DN232" s="308"/>
      <c r="DO232" s="308"/>
      <c r="DP232" s="308"/>
      <c r="DQ232" s="308"/>
      <c r="DR232" s="308"/>
      <c r="DS232" s="308"/>
      <c r="DT232" s="308"/>
      <c r="DU232" s="308"/>
      <c r="DV232" s="308"/>
      <c r="DW232" s="308"/>
      <c r="DX232" s="308"/>
      <c r="DY232" s="308"/>
      <c r="DZ232" s="308"/>
      <c r="EA232" s="308"/>
      <c r="EB232" s="308"/>
      <c r="EC232" s="308"/>
      <c r="ED232" s="308"/>
      <c r="EE232" s="308"/>
      <c r="EF232" s="308"/>
      <c r="EG232" s="308"/>
      <c r="EH232" s="308"/>
      <c r="EI232" s="308"/>
      <c r="EJ232" s="308"/>
      <c r="EK232" s="308"/>
      <c r="EL232" s="308"/>
      <c r="EM232" s="308"/>
      <c r="EN232" s="308"/>
      <c r="EO232" s="308"/>
      <c r="EP232" s="308"/>
      <c r="EQ232" s="308"/>
      <c r="ER232" s="308"/>
      <c r="ES232" s="308"/>
      <c r="ET232" s="308"/>
      <c r="EU232" s="308"/>
      <c r="EV232" s="308"/>
      <c r="EW232" s="308"/>
    </row>
    <row r="233" spans="2:153" x14ac:dyDescent="0.25">
      <c r="B233" s="360"/>
      <c r="C233" s="360"/>
      <c r="D233" s="360"/>
      <c r="E233" s="308"/>
      <c r="F233" s="308"/>
      <c r="G233" s="308"/>
      <c r="H233" s="361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  <c r="AA233" s="308"/>
      <c r="AB233" s="308"/>
      <c r="AC233" s="308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8"/>
      <c r="AN233" s="308"/>
      <c r="AO233" s="308"/>
      <c r="AP233" s="308"/>
      <c r="AQ233" s="308"/>
      <c r="AR233" s="308"/>
      <c r="AS233" s="308"/>
      <c r="AT233" s="308"/>
      <c r="AU233" s="308"/>
      <c r="AV233" s="308"/>
      <c r="AW233" s="308"/>
      <c r="AX233" s="308"/>
      <c r="AY233" s="308"/>
      <c r="AZ233" s="308"/>
      <c r="BA233" s="308"/>
      <c r="BB233" s="308"/>
      <c r="BC233" s="308"/>
      <c r="BD233" s="308"/>
      <c r="BE233" s="308"/>
      <c r="BF233" s="308"/>
      <c r="BG233" s="308"/>
      <c r="BH233" s="308"/>
      <c r="BI233" s="308"/>
      <c r="BJ233" s="308"/>
      <c r="BK233" s="308"/>
      <c r="BL233" s="308"/>
      <c r="BM233" s="308"/>
      <c r="BN233" s="308"/>
      <c r="BO233" s="308"/>
      <c r="BP233" s="308"/>
      <c r="BQ233" s="308"/>
      <c r="BR233" s="308"/>
      <c r="BS233" s="308"/>
      <c r="BT233" s="308"/>
      <c r="BU233" s="308"/>
      <c r="BV233" s="308"/>
      <c r="BW233" s="308"/>
      <c r="BX233" s="308"/>
      <c r="BY233" s="308"/>
      <c r="BZ233" s="308"/>
      <c r="CA233" s="308"/>
      <c r="CB233" s="308"/>
      <c r="CC233" s="308"/>
      <c r="CD233" s="308"/>
      <c r="CE233" s="308"/>
      <c r="CF233" s="308"/>
      <c r="CG233" s="308"/>
      <c r="CH233" s="308"/>
      <c r="CI233" s="308"/>
      <c r="CJ233" s="308"/>
      <c r="CK233" s="308"/>
      <c r="CL233" s="308"/>
      <c r="CM233" s="308"/>
      <c r="CN233" s="308"/>
      <c r="CO233" s="308"/>
      <c r="CP233" s="308"/>
      <c r="CQ233" s="308"/>
      <c r="CR233" s="308"/>
      <c r="CS233" s="308"/>
      <c r="CT233" s="308"/>
      <c r="CU233" s="308"/>
      <c r="CV233" s="308"/>
      <c r="CW233" s="308"/>
      <c r="CX233" s="308"/>
      <c r="CY233" s="308"/>
      <c r="CZ233" s="308"/>
      <c r="DA233" s="308"/>
      <c r="DB233" s="308"/>
      <c r="DC233" s="308"/>
      <c r="DD233" s="308"/>
      <c r="DE233" s="308"/>
      <c r="DF233" s="308"/>
      <c r="DG233" s="308"/>
      <c r="DH233" s="308"/>
      <c r="DI233" s="308"/>
      <c r="DJ233" s="308"/>
      <c r="DK233" s="308"/>
      <c r="DL233" s="308"/>
      <c r="DM233" s="308"/>
      <c r="DN233" s="308"/>
      <c r="DO233" s="308"/>
      <c r="DP233" s="308"/>
      <c r="DQ233" s="308"/>
      <c r="DR233" s="308"/>
      <c r="DS233" s="308"/>
      <c r="DT233" s="308"/>
      <c r="DU233" s="308"/>
      <c r="DV233" s="308"/>
      <c r="DW233" s="308"/>
      <c r="DX233" s="308"/>
      <c r="DY233" s="308"/>
      <c r="DZ233" s="308"/>
      <c r="EA233" s="308"/>
      <c r="EB233" s="308"/>
      <c r="EC233" s="308"/>
      <c r="ED233" s="308"/>
      <c r="EE233" s="308"/>
      <c r="EF233" s="308"/>
      <c r="EG233" s="308"/>
      <c r="EH233" s="308"/>
      <c r="EI233" s="308"/>
      <c r="EJ233" s="308"/>
      <c r="EK233" s="308"/>
      <c r="EL233" s="308"/>
      <c r="EM233" s="308"/>
      <c r="EN233" s="308"/>
      <c r="EO233" s="308"/>
      <c r="EP233" s="308"/>
      <c r="EQ233" s="308"/>
      <c r="ER233" s="308"/>
      <c r="ES233" s="308"/>
      <c r="ET233" s="308"/>
      <c r="EU233" s="308"/>
      <c r="EV233" s="308"/>
      <c r="EW233" s="308"/>
    </row>
    <row r="234" spans="2:153" x14ac:dyDescent="0.25">
      <c r="B234" s="360"/>
      <c r="C234" s="360"/>
      <c r="D234" s="360"/>
      <c r="E234" s="308"/>
      <c r="F234" s="308"/>
      <c r="G234" s="308"/>
      <c r="H234" s="361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  <c r="AA234" s="308"/>
      <c r="AB234" s="308"/>
      <c r="AC234" s="308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8"/>
      <c r="AN234" s="308"/>
      <c r="AO234" s="308"/>
      <c r="AP234" s="308"/>
      <c r="AQ234" s="308"/>
      <c r="AR234" s="308"/>
      <c r="AS234" s="308"/>
      <c r="AT234" s="308"/>
      <c r="AU234" s="308"/>
      <c r="AV234" s="308"/>
      <c r="AW234" s="308"/>
      <c r="AX234" s="308"/>
      <c r="AY234" s="308"/>
      <c r="AZ234" s="308"/>
      <c r="BA234" s="308"/>
      <c r="BB234" s="308"/>
      <c r="BC234" s="308"/>
      <c r="BD234" s="308"/>
      <c r="BE234" s="308"/>
      <c r="BF234" s="308"/>
      <c r="BG234" s="308"/>
      <c r="BH234" s="308"/>
      <c r="BI234" s="308"/>
      <c r="BJ234" s="308"/>
      <c r="BK234" s="308"/>
      <c r="BL234" s="308"/>
      <c r="BM234" s="308"/>
      <c r="BN234" s="308"/>
      <c r="BO234" s="308"/>
      <c r="BP234" s="308"/>
      <c r="BQ234" s="308"/>
      <c r="BR234" s="308"/>
      <c r="BS234" s="308"/>
      <c r="BT234" s="308"/>
      <c r="BU234" s="308"/>
      <c r="BV234" s="308"/>
      <c r="BW234" s="308"/>
      <c r="BX234" s="308"/>
      <c r="BY234" s="308"/>
      <c r="BZ234" s="308"/>
      <c r="CA234" s="308"/>
      <c r="CB234" s="308"/>
      <c r="CC234" s="308"/>
      <c r="CD234" s="308"/>
      <c r="CE234" s="308"/>
      <c r="CF234" s="308"/>
      <c r="CG234" s="308"/>
      <c r="CH234" s="308"/>
      <c r="CI234" s="308"/>
      <c r="CJ234" s="308"/>
      <c r="CK234" s="308"/>
      <c r="CL234" s="308"/>
      <c r="CM234" s="308"/>
      <c r="CN234" s="308"/>
      <c r="CO234" s="308"/>
      <c r="CP234" s="308"/>
      <c r="CQ234" s="308"/>
      <c r="CR234" s="308"/>
      <c r="CS234" s="308"/>
      <c r="CT234" s="308"/>
      <c r="CU234" s="308"/>
      <c r="CV234" s="308"/>
      <c r="CW234" s="308"/>
      <c r="CX234" s="308"/>
      <c r="CY234" s="308"/>
      <c r="CZ234" s="308"/>
      <c r="DA234" s="308"/>
      <c r="DB234" s="308"/>
      <c r="DC234" s="308"/>
      <c r="DD234" s="308"/>
      <c r="DE234" s="308"/>
      <c r="DF234" s="308"/>
      <c r="DG234" s="308"/>
      <c r="DH234" s="308"/>
      <c r="DI234" s="308"/>
      <c r="DJ234" s="308"/>
      <c r="DK234" s="308"/>
      <c r="DL234" s="308"/>
      <c r="DM234" s="308"/>
      <c r="DN234" s="308"/>
      <c r="DO234" s="308"/>
      <c r="DP234" s="308"/>
      <c r="DQ234" s="308"/>
      <c r="DR234" s="308"/>
      <c r="DS234" s="308"/>
      <c r="DT234" s="308"/>
      <c r="DU234" s="308"/>
      <c r="DV234" s="308"/>
      <c r="DW234" s="308"/>
      <c r="DX234" s="308"/>
      <c r="DY234" s="308"/>
      <c r="DZ234" s="308"/>
      <c r="EA234" s="308"/>
      <c r="EB234" s="308"/>
      <c r="EC234" s="308"/>
      <c r="ED234" s="308"/>
      <c r="EE234" s="308"/>
      <c r="EF234" s="308"/>
      <c r="EG234" s="308"/>
      <c r="EH234" s="308"/>
      <c r="EI234" s="308"/>
      <c r="EJ234" s="308"/>
      <c r="EK234" s="308"/>
      <c r="EL234" s="308"/>
      <c r="EM234" s="308"/>
      <c r="EN234" s="308"/>
      <c r="EO234" s="308"/>
      <c r="EP234" s="308"/>
      <c r="EQ234" s="308"/>
      <c r="ER234" s="308"/>
      <c r="ES234" s="308"/>
      <c r="ET234" s="308"/>
      <c r="EU234" s="308"/>
      <c r="EV234" s="308"/>
      <c r="EW234" s="308"/>
    </row>
    <row r="235" spans="2:153" x14ac:dyDescent="0.25">
      <c r="B235" s="360"/>
      <c r="C235" s="360"/>
      <c r="D235" s="360"/>
      <c r="E235" s="308"/>
      <c r="F235" s="308"/>
      <c r="G235" s="308"/>
      <c r="H235" s="361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08"/>
      <c r="X235" s="308"/>
      <c r="Y235" s="308"/>
      <c r="Z235" s="308"/>
      <c r="AA235" s="308"/>
      <c r="AB235" s="308"/>
      <c r="AC235" s="308"/>
      <c r="AD235" s="308"/>
      <c r="AE235" s="308"/>
      <c r="AF235" s="308"/>
      <c r="AG235" s="308"/>
      <c r="AH235" s="308"/>
      <c r="AI235" s="308"/>
      <c r="AJ235" s="308"/>
      <c r="AK235" s="308"/>
      <c r="AL235" s="308"/>
      <c r="AM235" s="308"/>
      <c r="AN235" s="308"/>
      <c r="AO235" s="308"/>
      <c r="AP235" s="308"/>
      <c r="AQ235" s="308"/>
      <c r="AR235" s="308"/>
      <c r="AS235" s="308"/>
      <c r="AT235" s="308"/>
      <c r="AU235" s="308"/>
      <c r="AV235" s="308"/>
      <c r="AW235" s="308"/>
      <c r="AX235" s="308"/>
      <c r="AY235" s="308"/>
      <c r="AZ235" s="308"/>
      <c r="BA235" s="308"/>
      <c r="BB235" s="308"/>
      <c r="BC235" s="308"/>
      <c r="BD235" s="308"/>
      <c r="BE235" s="308"/>
      <c r="BF235" s="308"/>
      <c r="BG235" s="308"/>
      <c r="BH235" s="308"/>
      <c r="BI235" s="308"/>
      <c r="BJ235" s="308"/>
      <c r="BK235" s="308"/>
      <c r="BL235" s="308"/>
      <c r="BM235" s="308"/>
      <c r="BN235" s="308"/>
      <c r="BO235" s="308"/>
      <c r="BP235" s="308"/>
      <c r="BQ235" s="308"/>
      <c r="BR235" s="308"/>
      <c r="BS235" s="308"/>
      <c r="BT235" s="308"/>
      <c r="BU235" s="308"/>
      <c r="BV235" s="308"/>
      <c r="BW235" s="308"/>
      <c r="BX235" s="308"/>
      <c r="BY235" s="308"/>
      <c r="BZ235" s="308"/>
      <c r="CA235" s="308"/>
      <c r="CB235" s="308"/>
      <c r="CC235" s="308"/>
      <c r="CD235" s="308"/>
      <c r="CE235" s="308"/>
      <c r="CF235" s="308"/>
      <c r="CG235" s="308"/>
      <c r="CH235" s="308"/>
      <c r="CI235" s="308"/>
      <c r="CJ235" s="308"/>
      <c r="CK235" s="308"/>
      <c r="CL235" s="308"/>
      <c r="CM235" s="308"/>
      <c r="CN235" s="308"/>
      <c r="CO235" s="308"/>
      <c r="CP235" s="308"/>
      <c r="CQ235" s="308"/>
      <c r="CR235" s="308"/>
      <c r="CS235" s="308"/>
      <c r="CT235" s="308"/>
      <c r="CU235" s="308"/>
      <c r="CV235" s="308"/>
      <c r="CW235" s="308"/>
      <c r="CX235" s="308"/>
      <c r="CY235" s="308"/>
      <c r="CZ235" s="308"/>
      <c r="DA235" s="308"/>
      <c r="DB235" s="308"/>
      <c r="DC235" s="308"/>
      <c r="DD235" s="308"/>
      <c r="DE235" s="308"/>
      <c r="DF235" s="308"/>
      <c r="DG235" s="308"/>
      <c r="DH235" s="308"/>
      <c r="DI235" s="308"/>
      <c r="DJ235" s="308"/>
      <c r="DK235" s="308"/>
      <c r="DL235" s="308"/>
      <c r="DM235" s="308"/>
      <c r="DN235" s="308"/>
      <c r="DO235" s="308"/>
      <c r="DP235" s="308"/>
      <c r="DQ235" s="308"/>
      <c r="DR235" s="308"/>
      <c r="DS235" s="308"/>
      <c r="DT235" s="308"/>
      <c r="DU235" s="308"/>
      <c r="DV235" s="308"/>
      <c r="DW235" s="308"/>
      <c r="DX235" s="308"/>
      <c r="DY235" s="308"/>
      <c r="DZ235" s="308"/>
      <c r="EA235" s="308"/>
      <c r="EB235" s="308"/>
      <c r="EC235" s="308"/>
      <c r="ED235" s="308"/>
      <c r="EE235" s="308"/>
      <c r="EF235" s="308"/>
      <c r="EG235" s="308"/>
      <c r="EH235" s="308"/>
      <c r="EI235" s="308"/>
      <c r="EJ235" s="308"/>
      <c r="EK235" s="308"/>
      <c r="EL235" s="308"/>
      <c r="EM235" s="308"/>
      <c r="EN235" s="308"/>
      <c r="EO235" s="308"/>
      <c r="EP235" s="308"/>
      <c r="EQ235" s="308"/>
      <c r="ER235" s="308"/>
      <c r="ES235" s="308"/>
      <c r="ET235" s="308"/>
      <c r="EU235" s="308"/>
      <c r="EV235" s="308"/>
      <c r="EW235" s="308"/>
    </row>
    <row r="236" spans="2:153" x14ac:dyDescent="0.25">
      <c r="B236" s="360"/>
      <c r="C236" s="360"/>
      <c r="D236" s="360"/>
      <c r="E236" s="308"/>
      <c r="F236" s="308"/>
      <c r="G236" s="308"/>
      <c r="H236" s="361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  <c r="AA236" s="308"/>
      <c r="AB236" s="308"/>
      <c r="AC236" s="308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8"/>
      <c r="AN236" s="308"/>
      <c r="AO236" s="308"/>
      <c r="AP236" s="308"/>
      <c r="AQ236" s="308"/>
      <c r="AR236" s="308"/>
      <c r="AS236" s="308"/>
      <c r="AT236" s="308"/>
      <c r="AU236" s="308"/>
      <c r="AV236" s="308"/>
      <c r="AW236" s="308"/>
      <c r="AX236" s="308"/>
      <c r="AY236" s="308"/>
      <c r="AZ236" s="308"/>
      <c r="BA236" s="308"/>
      <c r="BB236" s="308"/>
      <c r="BC236" s="308"/>
      <c r="BD236" s="308"/>
      <c r="BE236" s="308"/>
      <c r="BF236" s="308"/>
      <c r="BG236" s="308"/>
      <c r="BH236" s="308"/>
      <c r="BI236" s="308"/>
      <c r="BJ236" s="308"/>
      <c r="BK236" s="308"/>
      <c r="BL236" s="308"/>
      <c r="BM236" s="308"/>
      <c r="BN236" s="308"/>
      <c r="BO236" s="308"/>
      <c r="BP236" s="308"/>
      <c r="BQ236" s="308"/>
      <c r="BR236" s="308"/>
      <c r="BS236" s="308"/>
      <c r="BT236" s="308"/>
      <c r="BU236" s="308"/>
      <c r="BV236" s="308"/>
      <c r="BW236" s="308"/>
      <c r="BX236" s="308"/>
      <c r="BY236" s="308"/>
      <c r="BZ236" s="308"/>
      <c r="CA236" s="308"/>
      <c r="CB236" s="308"/>
      <c r="CC236" s="308"/>
      <c r="CD236" s="308"/>
      <c r="CE236" s="308"/>
      <c r="CF236" s="308"/>
      <c r="CG236" s="308"/>
      <c r="CH236" s="308"/>
      <c r="CI236" s="308"/>
      <c r="CJ236" s="308"/>
      <c r="CK236" s="308"/>
      <c r="CL236" s="308"/>
      <c r="CM236" s="308"/>
      <c r="CN236" s="308"/>
      <c r="CO236" s="308"/>
      <c r="CP236" s="308"/>
      <c r="CQ236" s="308"/>
      <c r="CR236" s="308"/>
      <c r="CS236" s="308"/>
      <c r="CT236" s="308"/>
      <c r="CU236" s="308"/>
      <c r="CV236" s="308"/>
      <c r="CW236" s="308"/>
      <c r="CX236" s="308"/>
      <c r="CY236" s="308"/>
      <c r="CZ236" s="308"/>
      <c r="DA236" s="308"/>
      <c r="DB236" s="308"/>
      <c r="DC236" s="308"/>
      <c r="DD236" s="308"/>
      <c r="DE236" s="308"/>
      <c r="DF236" s="308"/>
      <c r="DG236" s="308"/>
      <c r="DH236" s="308"/>
      <c r="DI236" s="308"/>
      <c r="DJ236" s="308"/>
      <c r="DK236" s="308"/>
      <c r="DL236" s="308"/>
      <c r="DM236" s="308"/>
      <c r="DN236" s="308"/>
      <c r="DO236" s="308"/>
      <c r="DP236" s="308"/>
      <c r="DQ236" s="308"/>
      <c r="DR236" s="308"/>
      <c r="DS236" s="308"/>
      <c r="DT236" s="308"/>
      <c r="DU236" s="308"/>
      <c r="DV236" s="308"/>
      <c r="DW236" s="308"/>
      <c r="DX236" s="308"/>
      <c r="DY236" s="308"/>
      <c r="DZ236" s="308"/>
      <c r="EA236" s="308"/>
      <c r="EB236" s="308"/>
      <c r="EC236" s="308"/>
      <c r="ED236" s="308"/>
      <c r="EE236" s="308"/>
      <c r="EF236" s="308"/>
      <c r="EG236" s="308"/>
      <c r="EH236" s="308"/>
      <c r="EI236" s="308"/>
      <c r="EJ236" s="308"/>
      <c r="EK236" s="308"/>
      <c r="EL236" s="308"/>
      <c r="EM236" s="308"/>
      <c r="EN236" s="308"/>
      <c r="EO236" s="308"/>
      <c r="EP236" s="308"/>
      <c r="EQ236" s="308"/>
      <c r="ER236" s="308"/>
      <c r="ES236" s="308"/>
      <c r="ET236" s="308"/>
      <c r="EU236" s="308"/>
      <c r="EV236" s="308"/>
      <c r="EW236" s="308"/>
    </row>
    <row r="237" spans="2:153" x14ac:dyDescent="0.25">
      <c r="B237" s="360"/>
      <c r="C237" s="360"/>
      <c r="D237" s="360"/>
      <c r="E237" s="308"/>
      <c r="F237" s="308"/>
      <c r="G237" s="308"/>
      <c r="H237" s="361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  <c r="AA237" s="308"/>
      <c r="AB237" s="308"/>
      <c r="AC237" s="308"/>
      <c r="AD237" s="308"/>
      <c r="AE237" s="308"/>
      <c r="AF237" s="308"/>
      <c r="AG237" s="308"/>
      <c r="AH237" s="308"/>
      <c r="AI237" s="308"/>
      <c r="AJ237" s="308"/>
      <c r="AK237" s="308"/>
      <c r="AL237" s="308"/>
      <c r="AM237" s="308"/>
      <c r="AN237" s="308"/>
      <c r="AO237" s="308"/>
      <c r="AP237" s="308"/>
      <c r="AQ237" s="308"/>
      <c r="AR237" s="308"/>
      <c r="AS237" s="308"/>
      <c r="AT237" s="308"/>
      <c r="AU237" s="308"/>
      <c r="AV237" s="308"/>
      <c r="AW237" s="308"/>
      <c r="AX237" s="308"/>
      <c r="AY237" s="308"/>
      <c r="AZ237" s="308"/>
      <c r="BA237" s="308"/>
      <c r="BB237" s="308"/>
      <c r="BC237" s="308"/>
      <c r="BD237" s="308"/>
      <c r="BE237" s="308"/>
      <c r="BF237" s="308"/>
      <c r="BG237" s="308"/>
      <c r="BH237" s="308"/>
      <c r="BI237" s="308"/>
      <c r="BJ237" s="308"/>
      <c r="BK237" s="308"/>
      <c r="BL237" s="308"/>
      <c r="BM237" s="308"/>
      <c r="BN237" s="308"/>
      <c r="BO237" s="308"/>
      <c r="BP237" s="308"/>
      <c r="BQ237" s="308"/>
      <c r="BR237" s="308"/>
      <c r="BS237" s="308"/>
      <c r="BT237" s="308"/>
      <c r="BU237" s="308"/>
      <c r="BV237" s="308"/>
      <c r="BW237" s="308"/>
      <c r="BX237" s="308"/>
      <c r="BY237" s="308"/>
      <c r="BZ237" s="308"/>
      <c r="CA237" s="308"/>
      <c r="CB237" s="308"/>
      <c r="CC237" s="308"/>
      <c r="CD237" s="308"/>
      <c r="CE237" s="308"/>
      <c r="CF237" s="308"/>
      <c r="CG237" s="308"/>
      <c r="CH237" s="308"/>
      <c r="CI237" s="308"/>
      <c r="CJ237" s="308"/>
      <c r="CK237" s="308"/>
      <c r="CL237" s="308"/>
      <c r="CM237" s="308"/>
      <c r="CN237" s="308"/>
      <c r="CO237" s="308"/>
      <c r="CP237" s="308"/>
      <c r="CQ237" s="308"/>
      <c r="CR237" s="308"/>
      <c r="CS237" s="308"/>
      <c r="CT237" s="308"/>
      <c r="CU237" s="308"/>
      <c r="CV237" s="308"/>
      <c r="CW237" s="308"/>
      <c r="CX237" s="308"/>
      <c r="CY237" s="308"/>
      <c r="CZ237" s="308"/>
      <c r="DA237" s="308"/>
      <c r="DB237" s="308"/>
      <c r="DC237" s="308"/>
      <c r="DD237" s="308"/>
      <c r="DE237" s="308"/>
      <c r="DF237" s="308"/>
      <c r="DG237" s="308"/>
      <c r="DH237" s="308"/>
      <c r="DI237" s="308"/>
      <c r="DJ237" s="308"/>
      <c r="DK237" s="308"/>
      <c r="DL237" s="308"/>
      <c r="DM237" s="308"/>
      <c r="DN237" s="308"/>
      <c r="DO237" s="308"/>
      <c r="DP237" s="308"/>
      <c r="DQ237" s="308"/>
      <c r="DR237" s="308"/>
      <c r="DS237" s="308"/>
      <c r="DT237" s="308"/>
      <c r="DU237" s="308"/>
      <c r="DV237" s="308"/>
      <c r="DW237" s="308"/>
      <c r="DX237" s="308"/>
      <c r="DY237" s="308"/>
      <c r="DZ237" s="308"/>
      <c r="EA237" s="308"/>
      <c r="EB237" s="308"/>
      <c r="EC237" s="308"/>
      <c r="ED237" s="308"/>
      <c r="EE237" s="308"/>
      <c r="EF237" s="308"/>
      <c r="EG237" s="308"/>
      <c r="EH237" s="308"/>
      <c r="EI237" s="308"/>
      <c r="EJ237" s="308"/>
      <c r="EK237" s="308"/>
      <c r="EL237" s="308"/>
      <c r="EM237" s="308"/>
      <c r="EN237" s="308"/>
      <c r="EO237" s="308"/>
      <c r="EP237" s="308"/>
      <c r="EQ237" s="308"/>
      <c r="ER237" s="308"/>
      <c r="ES237" s="308"/>
      <c r="ET237" s="308"/>
      <c r="EU237" s="308"/>
      <c r="EV237" s="308"/>
      <c r="EW237" s="308"/>
    </row>
    <row r="238" spans="2:153" x14ac:dyDescent="0.25">
      <c r="B238" s="360"/>
      <c r="C238" s="360"/>
      <c r="D238" s="360"/>
      <c r="E238" s="308"/>
      <c r="F238" s="308"/>
      <c r="G238" s="308"/>
      <c r="H238" s="361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  <c r="AP238" s="308"/>
      <c r="AQ238" s="308"/>
      <c r="AR238" s="308"/>
      <c r="AS238" s="308"/>
      <c r="AT238" s="308"/>
      <c r="AU238" s="308"/>
      <c r="AV238" s="308"/>
      <c r="AW238" s="308"/>
      <c r="AX238" s="308"/>
      <c r="AY238" s="308"/>
      <c r="AZ238" s="308"/>
      <c r="BA238" s="308"/>
      <c r="BB238" s="308"/>
      <c r="BC238" s="308"/>
      <c r="BD238" s="308"/>
      <c r="BE238" s="308"/>
      <c r="BF238" s="308"/>
      <c r="BG238" s="308"/>
      <c r="BH238" s="308"/>
      <c r="BI238" s="308"/>
      <c r="BJ238" s="308"/>
      <c r="BK238" s="308"/>
      <c r="BL238" s="308"/>
      <c r="BM238" s="308"/>
      <c r="BN238" s="308"/>
      <c r="BO238" s="308"/>
      <c r="BP238" s="308"/>
      <c r="BQ238" s="308"/>
      <c r="BR238" s="308"/>
      <c r="BS238" s="308"/>
      <c r="BT238" s="308"/>
      <c r="BU238" s="308"/>
      <c r="BV238" s="308"/>
      <c r="BW238" s="308"/>
      <c r="BX238" s="308"/>
      <c r="BY238" s="308"/>
      <c r="BZ238" s="308"/>
      <c r="CA238" s="308"/>
      <c r="CB238" s="308"/>
      <c r="CC238" s="308"/>
      <c r="CD238" s="308"/>
      <c r="CE238" s="308"/>
      <c r="CF238" s="308"/>
      <c r="CG238" s="308"/>
      <c r="CH238" s="308"/>
      <c r="CI238" s="308"/>
      <c r="CJ238" s="308"/>
      <c r="CK238" s="308"/>
      <c r="CL238" s="308"/>
      <c r="CM238" s="308"/>
      <c r="CN238" s="308"/>
      <c r="CO238" s="308"/>
      <c r="CP238" s="308"/>
      <c r="CQ238" s="308"/>
      <c r="CR238" s="308"/>
      <c r="CS238" s="308"/>
      <c r="CT238" s="308"/>
      <c r="CU238" s="308"/>
      <c r="CV238" s="308"/>
      <c r="CW238" s="308"/>
      <c r="CX238" s="308"/>
      <c r="CY238" s="308"/>
      <c r="CZ238" s="308"/>
      <c r="DA238" s="308"/>
      <c r="DB238" s="308"/>
      <c r="DC238" s="308"/>
      <c r="DD238" s="308"/>
      <c r="DE238" s="308"/>
      <c r="DF238" s="308"/>
      <c r="DG238" s="308"/>
      <c r="DH238" s="308"/>
      <c r="DI238" s="308"/>
      <c r="DJ238" s="308"/>
      <c r="DK238" s="308"/>
      <c r="DL238" s="308"/>
      <c r="DM238" s="308"/>
      <c r="DN238" s="308"/>
      <c r="DO238" s="308"/>
      <c r="DP238" s="308"/>
      <c r="DQ238" s="308"/>
      <c r="DR238" s="308"/>
      <c r="DS238" s="308"/>
      <c r="DT238" s="308"/>
      <c r="DU238" s="308"/>
      <c r="DV238" s="308"/>
      <c r="DW238" s="308"/>
      <c r="DX238" s="308"/>
      <c r="DY238" s="308"/>
      <c r="DZ238" s="308"/>
      <c r="EA238" s="308"/>
      <c r="EB238" s="308"/>
      <c r="EC238" s="308"/>
      <c r="ED238" s="308"/>
      <c r="EE238" s="308"/>
      <c r="EF238" s="308"/>
      <c r="EG238" s="308"/>
      <c r="EH238" s="308"/>
      <c r="EI238" s="308"/>
      <c r="EJ238" s="308"/>
      <c r="EK238" s="308"/>
      <c r="EL238" s="308"/>
      <c r="EM238" s="308"/>
      <c r="EN238" s="308"/>
      <c r="EO238" s="308"/>
      <c r="EP238" s="308"/>
      <c r="EQ238" s="308"/>
      <c r="ER238" s="308"/>
      <c r="ES238" s="308"/>
      <c r="ET238" s="308"/>
      <c r="EU238" s="308"/>
      <c r="EV238" s="308"/>
      <c r="EW238" s="308"/>
    </row>
    <row r="239" spans="2:153" x14ac:dyDescent="0.25">
      <c r="B239" s="360"/>
      <c r="C239" s="360"/>
      <c r="D239" s="360"/>
      <c r="E239" s="308"/>
      <c r="F239" s="308"/>
      <c r="G239" s="308"/>
      <c r="H239" s="361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  <c r="AA239" s="308"/>
      <c r="AB239" s="308"/>
      <c r="AC239" s="308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  <c r="AP239" s="308"/>
      <c r="AQ239" s="308"/>
      <c r="AR239" s="308"/>
      <c r="AS239" s="308"/>
      <c r="AT239" s="308"/>
      <c r="AU239" s="308"/>
      <c r="AV239" s="308"/>
      <c r="AW239" s="308"/>
      <c r="AX239" s="308"/>
      <c r="AY239" s="308"/>
      <c r="AZ239" s="308"/>
      <c r="BA239" s="308"/>
      <c r="BB239" s="308"/>
      <c r="BC239" s="308"/>
      <c r="BD239" s="308"/>
      <c r="BE239" s="308"/>
      <c r="BF239" s="308"/>
      <c r="BG239" s="308"/>
      <c r="BH239" s="308"/>
      <c r="BI239" s="308"/>
      <c r="BJ239" s="308"/>
      <c r="BK239" s="308"/>
      <c r="BL239" s="308"/>
      <c r="BM239" s="308"/>
      <c r="BN239" s="308"/>
      <c r="BO239" s="308"/>
      <c r="BP239" s="308"/>
      <c r="BQ239" s="308"/>
      <c r="BR239" s="308"/>
      <c r="BS239" s="308"/>
      <c r="BT239" s="308"/>
      <c r="BU239" s="308"/>
      <c r="BV239" s="308"/>
      <c r="BW239" s="308"/>
      <c r="BX239" s="308"/>
      <c r="BY239" s="308"/>
      <c r="BZ239" s="308"/>
      <c r="CA239" s="308"/>
      <c r="CB239" s="308"/>
      <c r="CC239" s="308"/>
      <c r="CD239" s="308"/>
      <c r="CE239" s="308"/>
      <c r="CF239" s="308"/>
      <c r="CG239" s="308"/>
      <c r="CH239" s="308"/>
      <c r="CI239" s="308"/>
      <c r="CJ239" s="308"/>
      <c r="CK239" s="308"/>
      <c r="CL239" s="308"/>
      <c r="CM239" s="308"/>
      <c r="CN239" s="308"/>
      <c r="CO239" s="308"/>
      <c r="CP239" s="308"/>
      <c r="CQ239" s="308"/>
      <c r="CR239" s="308"/>
      <c r="CS239" s="308"/>
      <c r="CT239" s="308"/>
      <c r="CU239" s="308"/>
      <c r="CV239" s="308"/>
      <c r="CW239" s="308"/>
      <c r="CX239" s="308"/>
      <c r="CY239" s="308"/>
      <c r="CZ239" s="308"/>
      <c r="DA239" s="308"/>
      <c r="DB239" s="308"/>
      <c r="DC239" s="308"/>
      <c r="DD239" s="308"/>
      <c r="DE239" s="308"/>
      <c r="DF239" s="308"/>
      <c r="DG239" s="308"/>
      <c r="DH239" s="308"/>
      <c r="DI239" s="308"/>
      <c r="DJ239" s="308"/>
      <c r="DK239" s="308"/>
      <c r="DL239" s="308"/>
      <c r="DM239" s="308"/>
      <c r="DN239" s="308"/>
      <c r="DO239" s="308"/>
      <c r="DP239" s="308"/>
      <c r="DQ239" s="308"/>
      <c r="DR239" s="308"/>
      <c r="DS239" s="308"/>
      <c r="DT239" s="308"/>
      <c r="DU239" s="308"/>
      <c r="DV239" s="308"/>
      <c r="DW239" s="308"/>
      <c r="DX239" s="308"/>
      <c r="DY239" s="308"/>
      <c r="DZ239" s="308"/>
      <c r="EA239" s="308"/>
      <c r="EB239" s="308"/>
      <c r="EC239" s="308"/>
      <c r="ED239" s="308"/>
      <c r="EE239" s="308"/>
      <c r="EF239" s="308"/>
      <c r="EG239" s="308"/>
      <c r="EH239" s="308"/>
      <c r="EI239" s="308"/>
      <c r="EJ239" s="308"/>
      <c r="EK239" s="308"/>
      <c r="EL239" s="308"/>
      <c r="EM239" s="308"/>
      <c r="EN239" s="308"/>
      <c r="EO239" s="308"/>
      <c r="EP239" s="308"/>
      <c r="EQ239" s="308"/>
      <c r="ER239" s="308"/>
      <c r="ES239" s="308"/>
      <c r="ET239" s="308"/>
      <c r="EU239" s="308"/>
      <c r="EV239" s="308"/>
      <c r="EW239" s="308"/>
    </row>
    <row r="240" spans="2:153" x14ac:dyDescent="0.25">
      <c r="B240" s="360"/>
      <c r="C240" s="360"/>
      <c r="D240" s="360"/>
      <c r="E240" s="308"/>
      <c r="F240" s="308"/>
      <c r="G240" s="308"/>
      <c r="H240" s="361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8"/>
      <c r="AN240" s="308"/>
      <c r="AO240" s="308"/>
      <c r="AP240" s="308"/>
      <c r="AQ240" s="308"/>
      <c r="AR240" s="308"/>
      <c r="AS240" s="308"/>
      <c r="AT240" s="308"/>
      <c r="AU240" s="308"/>
      <c r="AV240" s="308"/>
      <c r="AW240" s="308"/>
      <c r="AX240" s="308"/>
      <c r="AY240" s="308"/>
      <c r="AZ240" s="308"/>
      <c r="BA240" s="308"/>
      <c r="BB240" s="308"/>
      <c r="BC240" s="308"/>
      <c r="BD240" s="308"/>
      <c r="BE240" s="308"/>
      <c r="BF240" s="308"/>
      <c r="BG240" s="308"/>
      <c r="BH240" s="308"/>
      <c r="BI240" s="308"/>
      <c r="BJ240" s="308"/>
      <c r="BK240" s="308"/>
      <c r="BL240" s="308"/>
      <c r="BM240" s="308"/>
      <c r="BN240" s="308"/>
      <c r="BO240" s="308"/>
      <c r="BP240" s="308"/>
      <c r="BQ240" s="308"/>
      <c r="BR240" s="308"/>
      <c r="BS240" s="308"/>
      <c r="BT240" s="308"/>
      <c r="BU240" s="308"/>
      <c r="BV240" s="308"/>
      <c r="BW240" s="308"/>
      <c r="BX240" s="308"/>
      <c r="BY240" s="308"/>
      <c r="BZ240" s="308"/>
      <c r="CA240" s="308"/>
      <c r="CB240" s="308"/>
      <c r="CC240" s="308"/>
      <c r="CD240" s="308"/>
      <c r="CE240" s="308"/>
      <c r="CF240" s="308"/>
      <c r="CG240" s="308"/>
      <c r="CH240" s="308"/>
      <c r="CI240" s="308"/>
      <c r="CJ240" s="308"/>
      <c r="CK240" s="308"/>
      <c r="CL240" s="308"/>
      <c r="CM240" s="308"/>
      <c r="CN240" s="308"/>
      <c r="CO240" s="308"/>
      <c r="CP240" s="308"/>
      <c r="CQ240" s="308"/>
      <c r="CR240" s="308"/>
      <c r="CS240" s="308"/>
      <c r="CT240" s="308"/>
      <c r="CU240" s="308"/>
      <c r="CV240" s="308"/>
      <c r="CW240" s="308"/>
      <c r="CX240" s="308"/>
      <c r="CY240" s="308"/>
      <c r="CZ240" s="308"/>
      <c r="DA240" s="308"/>
      <c r="DB240" s="308"/>
      <c r="DC240" s="308"/>
      <c r="DD240" s="308"/>
      <c r="DE240" s="308"/>
      <c r="DF240" s="308"/>
      <c r="DG240" s="308"/>
      <c r="DH240" s="308"/>
      <c r="DI240" s="308"/>
      <c r="DJ240" s="308"/>
      <c r="DK240" s="308"/>
      <c r="DL240" s="308"/>
      <c r="DM240" s="308"/>
      <c r="DN240" s="308"/>
      <c r="DO240" s="308"/>
      <c r="DP240" s="308"/>
      <c r="DQ240" s="308"/>
      <c r="DR240" s="308"/>
      <c r="DS240" s="308"/>
      <c r="DT240" s="308"/>
      <c r="DU240" s="308"/>
      <c r="DV240" s="308"/>
      <c r="DW240" s="308"/>
      <c r="DX240" s="308"/>
      <c r="DY240" s="308"/>
      <c r="DZ240" s="308"/>
      <c r="EA240" s="308"/>
      <c r="EB240" s="308"/>
      <c r="EC240" s="308"/>
      <c r="ED240" s="308"/>
      <c r="EE240" s="308"/>
      <c r="EF240" s="308"/>
      <c r="EG240" s="308"/>
      <c r="EH240" s="308"/>
      <c r="EI240" s="308"/>
      <c r="EJ240" s="308"/>
      <c r="EK240" s="308"/>
      <c r="EL240" s="308"/>
      <c r="EM240" s="308"/>
      <c r="EN240" s="308"/>
      <c r="EO240" s="308"/>
      <c r="EP240" s="308"/>
      <c r="EQ240" s="308"/>
      <c r="ER240" s="308"/>
      <c r="ES240" s="308"/>
      <c r="ET240" s="308"/>
      <c r="EU240" s="308"/>
      <c r="EV240" s="308"/>
      <c r="EW240" s="308"/>
    </row>
    <row r="241" spans="2:153" x14ac:dyDescent="0.25">
      <c r="B241" s="360"/>
      <c r="C241" s="360"/>
      <c r="D241" s="360"/>
      <c r="E241" s="308"/>
      <c r="F241" s="308"/>
      <c r="G241" s="308"/>
      <c r="H241" s="361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  <c r="AP241" s="308"/>
      <c r="AQ241" s="308"/>
      <c r="AR241" s="308"/>
      <c r="AS241" s="308"/>
      <c r="AT241" s="308"/>
      <c r="AU241" s="308"/>
      <c r="AV241" s="308"/>
      <c r="AW241" s="308"/>
      <c r="AX241" s="308"/>
      <c r="AY241" s="308"/>
      <c r="AZ241" s="308"/>
      <c r="BA241" s="308"/>
      <c r="BB241" s="308"/>
      <c r="BC241" s="308"/>
      <c r="BD241" s="308"/>
      <c r="BE241" s="308"/>
      <c r="BF241" s="308"/>
      <c r="BG241" s="308"/>
      <c r="BH241" s="308"/>
      <c r="BI241" s="308"/>
      <c r="BJ241" s="308"/>
      <c r="BK241" s="308"/>
      <c r="BL241" s="308"/>
      <c r="BM241" s="308"/>
      <c r="BN241" s="308"/>
      <c r="BO241" s="308"/>
      <c r="BP241" s="308"/>
      <c r="BQ241" s="308"/>
      <c r="BR241" s="308"/>
      <c r="BS241" s="308"/>
      <c r="BT241" s="308"/>
      <c r="BU241" s="308"/>
      <c r="BV241" s="308"/>
      <c r="BW241" s="308"/>
      <c r="BX241" s="308"/>
      <c r="BY241" s="308"/>
      <c r="BZ241" s="308"/>
      <c r="CA241" s="308"/>
      <c r="CB241" s="308"/>
      <c r="CC241" s="308"/>
      <c r="CD241" s="308"/>
      <c r="CE241" s="308"/>
      <c r="CF241" s="308"/>
      <c r="CG241" s="308"/>
      <c r="CH241" s="308"/>
      <c r="CI241" s="308"/>
      <c r="CJ241" s="308"/>
      <c r="CK241" s="308"/>
      <c r="CL241" s="308"/>
      <c r="CM241" s="308"/>
      <c r="CN241" s="308"/>
      <c r="CO241" s="308"/>
      <c r="CP241" s="308"/>
      <c r="CQ241" s="308"/>
      <c r="CR241" s="308"/>
      <c r="CS241" s="308"/>
      <c r="CT241" s="308"/>
      <c r="CU241" s="308"/>
      <c r="CV241" s="308"/>
      <c r="CW241" s="308"/>
      <c r="CX241" s="308"/>
      <c r="CY241" s="308"/>
      <c r="CZ241" s="308"/>
      <c r="DA241" s="308"/>
      <c r="DB241" s="308"/>
      <c r="DC241" s="308"/>
      <c r="DD241" s="308"/>
      <c r="DE241" s="308"/>
      <c r="DF241" s="308"/>
      <c r="DG241" s="308"/>
      <c r="DH241" s="308"/>
      <c r="DI241" s="308"/>
      <c r="DJ241" s="308"/>
      <c r="DK241" s="308"/>
      <c r="DL241" s="308"/>
      <c r="DM241" s="308"/>
      <c r="DN241" s="308"/>
      <c r="DO241" s="308"/>
      <c r="DP241" s="308"/>
      <c r="DQ241" s="308"/>
      <c r="DR241" s="308"/>
      <c r="DS241" s="308"/>
      <c r="DT241" s="308"/>
      <c r="DU241" s="308"/>
      <c r="DV241" s="308"/>
      <c r="DW241" s="308"/>
      <c r="DX241" s="308"/>
      <c r="DY241" s="308"/>
      <c r="DZ241" s="308"/>
      <c r="EA241" s="308"/>
      <c r="EB241" s="308"/>
      <c r="EC241" s="308"/>
      <c r="ED241" s="308"/>
      <c r="EE241" s="308"/>
      <c r="EF241" s="308"/>
      <c r="EG241" s="308"/>
      <c r="EH241" s="308"/>
      <c r="EI241" s="308"/>
      <c r="EJ241" s="308"/>
      <c r="EK241" s="308"/>
      <c r="EL241" s="308"/>
      <c r="EM241" s="308"/>
      <c r="EN241" s="308"/>
      <c r="EO241" s="308"/>
      <c r="EP241" s="308"/>
      <c r="EQ241" s="308"/>
      <c r="ER241" s="308"/>
      <c r="ES241" s="308"/>
      <c r="ET241" s="308"/>
      <c r="EU241" s="308"/>
      <c r="EV241" s="308"/>
      <c r="EW241" s="308"/>
    </row>
    <row r="242" spans="2:153" x14ac:dyDescent="0.25">
      <c r="B242" s="360"/>
      <c r="C242" s="360"/>
      <c r="D242" s="360"/>
      <c r="E242" s="308"/>
      <c r="F242" s="308"/>
      <c r="G242" s="308"/>
      <c r="H242" s="361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  <c r="AA242" s="308"/>
      <c r="AB242" s="308"/>
      <c r="AC242" s="308"/>
      <c r="AD242" s="308"/>
      <c r="AE242" s="308"/>
      <c r="AF242" s="308"/>
      <c r="AG242" s="308"/>
      <c r="AH242" s="308"/>
      <c r="AI242" s="308"/>
      <c r="AJ242" s="308"/>
      <c r="AK242" s="308"/>
      <c r="AL242" s="308"/>
      <c r="AM242" s="308"/>
      <c r="AN242" s="308"/>
      <c r="AO242" s="308"/>
      <c r="AP242" s="308"/>
      <c r="AQ242" s="308"/>
      <c r="AR242" s="308"/>
      <c r="AS242" s="308"/>
      <c r="AT242" s="308"/>
      <c r="AU242" s="308"/>
      <c r="AV242" s="308"/>
      <c r="AW242" s="308"/>
      <c r="AX242" s="308"/>
      <c r="AY242" s="308"/>
      <c r="AZ242" s="308"/>
      <c r="BA242" s="308"/>
      <c r="BB242" s="308"/>
      <c r="BC242" s="308"/>
      <c r="BD242" s="308"/>
      <c r="BE242" s="308"/>
      <c r="BF242" s="308"/>
      <c r="BG242" s="308"/>
      <c r="BH242" s="308"/>
      <c r="BI242" s="308"/>
      <c r="BJ242" s="308"/>
      <c r="BK242" s="308"/>
      <c r="BL242" s="308"/>
      <c r="BM242" s="308"/>
      <c r="BN242" s="308"/>
      <c r="BO242" s="308"/>
      <c r="BP242" s="308"/>
      <c r="BQ242" s="308"/>
      <c r="BR242" s="308"/>
      <c r="BS242" s="308"/>
      <c r="BT242" s="308"/>
      <c r="BU242" s="308"/>
      <c r="BV242" s="308"/>
      <c r="BW242" s="308"/>
      <c r="BX242" s="308"/>
      <c r="BY242" s="308"/>
      <c r="BZ242" s="308"/>
      <c r="CA242" s="308"/>
      <c r="CB242" s="308"/>
      <c r="CC242" s="308"/>
      <c r="CD242" s="308"/>
      <c r="CE242" s="308"/>
      <c r="CF242" s="308"/>
      <c r="CG242" s="308"/>
      <c r="CH242" s="308"/>
      <c r="CI242" s="308"/>
      <c r="CJ242" s="308"/>
      <c r="CK242" s="308"/>
      <c r="CL242" s="308"/>
      <c r="CM242" s="308"/>
      <c r="CN242" s="308"/>
      <c r="CO242" s="308"/>
      <c r="CP242" s="308"/>
      <c r="CQ242" s="308"/>
      <c r="CR242" s="308"/>
      <c r="CS242" s="308"/>
      <c r="CT242" s="308"/>
      <c r="CU242" s="308"/>
      <c r="CV242" s="308"/>
      <c r="CW242" s="308"/>
      <c r="CX242" s="308"/>
      <c r="CY242" s="308"/>
      <c r="CZ242" s="308"/>
      <c r="DA242" s="308"/>
      <c r="DB242" s="308"/>
      <c r="DC242" s="308"/>
      <c r="DD242" s="308"/>
      <c r="DE242" s="308"/>
      <c r="DF242" s="308"/>
      <c r="DG242" s="308"/>
      <c r="DH242" s="308"/>
      <c r="DI242" s="308"/>
      <c r="DJ242" s="308"/>
      <c r="DK242" s="308"/>
      <c r="DL242" s="308"/>
      <c r="DM242" s="308"/>
      <c r="DN242" s="308"/>
      <c r="DO242" s="308"/>
      <c r="DP242" s="308"/>
      <c r="DQ242" s="308"/>
      <c r="DR242" s="308"/>
      <c r="DS242" s="308"/>
      <c r="DT242" s="308"/>
      <c r="DU242" s="308"/>
      <c r="DV242" s="308"/>
      <c r="DW242" s="308"/>
      <c r="DX242" s="308"/>
      <c r="DY242" s="308"/>
      <c r="DZ242" s="308"/>
      <c r="EA242" s="308"/>
      <c r="EB242" s="308"/>
      <c r="EC242" s="308"/>
      <c r="ED242" s="308"/>
      <c r="EE242" s="308"/>
      <c r="EF242" s="308"/>
      <c r="EG242" s="308"/>
      <c r="EH242" s="308"/>
      <c r="EI242" s="308"/>
      <c r="EJ242" s="308"/>
      <c r="EK242" s="308"/>
      <c r="EL242" s="308"/>
      <c r="EM242" s="308"/>
      <c r="EN242" s="308"/>
      <c r="EO242" s="308"/>
      <c r="EP242" s="308"/>
      <c r="EQ242" s="308"/>
      <c r="ER242" s="308"/>
      <c r="ES242" s="308"/>
      <c r="ET242" s="308"/>
      <c r="EU242" s="308"/>
      <c r="EV242" s="308"/>
      <c r="EW242" s="308"/>
    </row>
    <row r="243" spans="2:153" x14ac:dyDescent="0.25">
      <c r="B243" s="360"/>
      <c r="C243" s="360"/>
      <c r="D243" s="360"/>
      <c r="E243" s="308"/>
      <c r="F243" s="308"/>
      <c r="G243" s="308"/>
      <c r="H243" s="361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  <c r="AB243" s="308"/>
      <c r="AC243" s="308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  <c r="AP243" s="308"/>
      <c r="AQ243" s="308"/>
      <c r="AR243" s="308"/>
      <c r="AS243" s="308"/>
      <c r="AT243" s="308"/>
      <c r="AU243" s="308"/>
      <c r="AV243" s="308"/>
      <c r="AW243" s="308"/>
      <c r="AX243" s="308"/>
      <c r="AY243" s="308"/>
      <c r="AZ243" s="308"/>
      <c r="BA243" s="308"/>
      <c r="BB243" s="308"/>
      <c r="BC243" s="308"/>
      <c r="BD243" s="308"/>
      <c r="BE243" s="308"/>
      <c r="BF243" s="308"/>
      <c r="BG243" s="308"/>
      <c r="BH243" s="308"/>
      <c r="BI243" s="308"/>
      <c r="BJ243" s="308"/>
      <c r="BK243" s="308"/>
      <c r="BL243" s="308"/>
      <c r="BM243" s="308"/>
      <c r="BN243" s="308"/>
      <c r="BO243" s="308"/>
      <c r="BP243" s="308"/>
      <c r="BQ243" s="308"/>
      <c r="BR243" s="308"/>
      <c r="BS243" s="308"/>
      <c r="BT243" s="308"/>
      <c r="BU243" s="308"/>
      <c r="BV243" s="308"/>
      <c r="BW243" s="308"/>
      <c r="BX243" s="308"/>
      <c r="BY243" s="308"/>
      <c r="BZ243" s="308"/>
      <c r="CA243" s="308"/>
      <c r="CB243" s="308"/>
      <c r="CC243" s="308"/>
      <c r="CD243" s="308"/>
      <c r="CE243" s="308"/>
      <c r="CF243" s="308"/>
      <c r="CG243" s="308"/>
      <c r="CH243" s="308"/>
      <c r="CI243" s="308"/>
      <c r="CJ243" s="308"/>
      <c r="CK243" s="308"/>
      <c r="CL243" s="308"/>
      <c r="CM243" s="308"/>
      <c r="CN243" s="308"/>
      <c r="CO243" s="308"/>
      <c r="CP243" s="308"/>
      <c r="CQ243" s="308"/>
      <c r="CR243" s="308"/>
      <c r="CS243" s="308"/>
      <c r="CT243" s="308"/>
      <c r="CU243" s="308"/>
      <c r="CV243" s="308"/>
      <c r="CW243" s="308"/>
      <c r="CX243" s="308"/>
      <c r="CY243" s="308"/>
      <c r="CZ243" s="308"/>
      <c r="DA243" s="308"/>
      <c r="DB243" s="308"/>
      <c r="DC243" s="308"/>
      <c r="DD243" s="308"/>
      <c r="DE243" s="308"/>
      <c r="DF243" s="308"/>
      <c r="DG243" s="308"/>
      <c r="DH243" s="308"/>
      <c r="DI243" s="308"/>
      <c r="DJ243" s="308"/>
      <c r="DK243" s="308"/>
      <c r="DL243" s="308"/>
      <c r="DM243" s="308"/>
      <c r="DN243" s="308"/>
      <c r="DO243" s="308"/>
      <c r="DP243" s="308"/>
      <c r="DQ243" s="308"/>
      <c r="DR243" s="308"/>
      <c r="DS243" s="308"/>
      <c r="DT243" s="308"/>
      <c r="DU243" s="308"/>
      <c r="DV243" s="308"/>
      <c r="DW243" s="308"/>
      <c r="DX243" s="308"/>
      <c r="DY243" s="308"/>
      <c r="DZ243" s="308"/>
      <c r="EA243" s="308"/>
      <c r="EB243" s="308"/>
      <c r="EC243" s="308"/>
      <c r="ED243" s="308"/>
      <c r="EE243" s="308"/>
      <c r="EF243" s="308"/>
      <c r="EG243" s="308"/>
      <c r="EH243" s="308"/>
      <c r="EI243" s="308"/>
      <c r="EJ243" s="308"/>
      <c r="EK243" s="308"/>
      <c r="EL243" s="308"/>
      <c r="EM243" s="308"/>
      <c r="EN243" s="308"/>
      <c r="EO243" s="308"/>
      <c r="EP243" s="308"/>
      <c r="EQ243" s="308"/>
      <c r="ER243" s="308"/>
      <c r="ES243" s="308"/>
      <c r="ET243" s="308"/>
      <c r="EU243" s="308"/>
      <c r="EV243" s="308"/>
      <c r="EW243" s="308"/>
    </row>
    <row r="244" spans="2:153" x14ac:dyDescent="0.25">
      <c r="B244" s="360"/>
      <c r="C244" s="360"/>
      <c r="D244" s="360"/>
      <c r="E244" s="308"/>
      <c r="F244" s="308"/>
      <c r="G244" s="308"/>
      <c r="H244" s="361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  <c r="AA244" s="308"/>
      <c r="AB244" s="308"/>
      <c r="AC244" s="308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8"/>
      <c r="AN244" s="308"/>
      <c r="AO244" s="308"/>
      <c r="AP244" s="308"/>
      <c r="AQ244" s="308"/>
      <c r="AR244" s="308"/>
      <c r="AS244" s="308"/>
      <c r="AT244" s="308"/>
      <c r="AU244" s="308"/>
      <c r="AV244" s="308"/>
      <c r="AW244" s="308"/>
      <c r="AX244" s="308"/>
      <c r="AY244" s="308"/>
      <c r="AZ244" s="308"/>
      <c r="BA244" s="308"/>
      <c r="BB244" s="308"/>
      <c r="BC244" s="308"/>
      <c r="BD244" s="308"/>
      <c r="BE244" s="308"/>
      <c r="BF244" s="308"/>
      <c r="BG244" s="308"/>
      <c r="BH244" s="308"/>
      <c r="BI244" s="308"/>
      <c r="BJ244" s="308"/>
      <c r="BK244" s="308"/>
      <c r="BL244" s="308"/>
      <c r="BM244" s="308"/>
      <c r="BN244" s="308"/>
      <c r="BO244" s="308"/>
      <c r="BP244" s="308"/>
      <c r="BQ244" s="308"/>
      <c r="BR244" s="308"/>
      <c r="BS244" s="308"/>
      <c r="BT244" s="308"/>
      <c r="BU244" s="308"/>
      <c r="BV244" s="308"/>
      <c r="BW244" s="308"/>
      <c r="BX244" s="308"/>
      <c r="BY244" s="308"/>
      <c r="BZ244" s="308"/>
      <c r="CA244" s="308"/>
      <c r="CB244" s="308"/>
      <c r="CC244" s="308"/>
      <c r="CD244" s="308"/>
      <c r="CE244" s="308"/>
      <c r="CF244" s="308"/>
      <c r="CG244" s="308"/>
      <c r="CH244" s="308"/>
      <c r="CI244" s="308"/>
      <c r="CJ244" s="308"/>
      <c r="CK244" s="308"/>
      <c r="CL244" s="308"/>
      <c r="CM244" s="308"/>
      <c r="CN244" s="308"/>
      <c r="CO244" s="308"/>
      <c r="CP244" s="308"/>
      <c r="CQ244" s="308"/>
      <c r="CR244" s="308"/>
      <c r="CS244" s="308"/>
      <c r="CT244" s="308"/>
      <c r="CU244" s="308"/>
      <c r="CV244" s="308"/>
      <c r="CW244" s="308"/>
      <c r="CX244" s="308"/>
      <c r="CY244" s="308"/>
      <c r="CZ244" s="308"/>
      <c r="DA244" s="308"/>
      <c r="DB244" s="308"/>
      <c r="DC244" s="308"/>
      <c r="DD244" s="308"/>
      <c r="DE244" s="308"/>
      <c r="DF244" s="308"/>
      <c r="DG244" s="308"/>
      <c r="DH244" s="308"/>
      <c r="DI244" s="308"/>
      <c r="DJ244" s="308"/>
      <c r="DK244" s="308"/>
      <c r="DL244" s="308"/>
      <c r="DM244" s="308"/>
      <c r="DN244" s="308"/>
      <c r="DO244" s="308"/>
      <c r="DP244" s="308"/>
      <c r="DQ244" s="308"/>
      <c r="DR244" s="308"/>
      <c r="DS244" s="308"/>
      <c r="DT244" s="308"/>
      <c r="DU244" s="308"/>
      <c r="DV244" s="308"/>
      <c r="DW244" s="308"/>
      <c r="DX244" s="308"/>
      <c r="DY244" s="308"/>
      <c r="DZ244" s="308"/>
      <c r="EA244" s="308"/>
      <c r="EB244" s="308"/>
      <c r="EC244" s="308"/>
      <c r="ED244" s="308"/>
      <c r="EE244" s="308"/>
      <c r="EF244" s="308"/>
      <c r="EG244" s="308"/>
      <c r="EH244" s="308"/>
      <c r="EI244" s="308"/>
      <c r="EJ244" s="308"/>
      <c r="EK244" s="308"/>
      <c r="EL244" s="308"/>
      <c r="EM244" s="308"/>
      <c r="EN244" s="308"/>
      <c r="EO244" s="308"/>
      <c r="EP244" s="308"/>
      <c r="EQ244" s="308"/>
      <c r="ER244" s="308"/>
      <c r="ES244" s="308"/>
      <c r="ET244" s="308"/>
      <c r="EU244" s="308"/>
      <c r="EV244" s="308"/>
      <c r="EW244" s="308"/>
    </row>
    <row r="245" spans="2:153" x14ac:dyDescent="0.25">
      <c r="B245" s="360"/>
      <c r="C245" s="360"/>
      <c r="D245" s="360"/>
      <c r="E245" s="308"/>
      <c r="F245" s="308"/>
      <c r="G245" s="308"/>
      <c r="H245" s="361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  <c r="AA245" s="308"/>
      <c r="AB245" s="308"/>
      <c r="AC245" s="308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8"/>
      <c r="AN245" s="308"/>
      <c r="AO245" s="308"/>
      <c r="AP245" s="308"/>
      <c r="AQ245" s="308"/>
      <c r="AR245" s="308"/>
      <c r="AS245" s="308"/>
      <c r="AT245" s="308"/>
      <c r="AU245" s="308"/>
      <c r="AV245" s="308"/>
      <c r="AW245" s="308"/>
      <c r="AX245" s="308"/>
      <c r="AY245" s="308"/>
      <c r="AZ245" s="308"/>
      <c r="BA245" s="308"/>
      <c r="BB245" s="308"/>
      <c r="BC245" s="308"/>
      <c r="BD245" s="308"/>
      <c r="BE245" s="308"/>
      <c r="BF245" s="308"/>
      <c r="BG245" s="308"/>
      <c r="BH245" s="308"/>
      <c r="BI245" s="308"/>
      <c r="BJ245" s="308"/>
      <c r="BK245" s="308"/>
      <c r="BL245" s="308"/>
      <c r="BM245" s="308"/>
      <c r="BN245" s="308"/>
      <c r="BO245" s="308"/>
      <c r="BP245" s="308"/>
      <c r="BQ245" s="308"/>
      <c r="BR245" s="308"/>
      <c r="BS245" s="308"/>
      <c r="BT245" s="308"/>
      <c r="BU245" s="308"/>
      <c r="BV245" s="308"/>
      <c r="BW245" s="308"/>
      <c r="BX245" s="308"/>
      <c r="BY245" s="308"/>
      <c r="BZ245" s="308"/>
      <c r="CA245" s="308"/>
      <c r="CB245" s="308"/>
      <c r="CC245" s="308"/>
      <c r="CD245" s="308"/>
      <c r="CE245" s="308"/>
      <c r="CF245" s="308"/>
      <c r="CG245" s="308"/>
      <c r="CH245" s="308"/>
      <c r="CI245" s="308"/>
      <c r="CJ245" s="308"/>
      <c r="CK245" s="308"/>
      <c r="CL245" s="308"/>
      <c r="CM245" s="308"/>
      <c r="CN245" s="308"/>
      <c r="CO245" s="308"/>
      <c r="CP245" s="308"/>
      <c r="CQ245" s="308"/>
      <c r="CR245" s="308"/>
      <c r="CS245" s="308"/>
      <c r="CT245" s="308"/>
      <c r="CU245" s="308"/>
      <c r="CV245" s="308"/>
      <c r="CW245" s="308"/>
      <c r="CX245" s="308"/>
      <c r="CY245" s="308"/>
      <c r="CZ245" s="308"/>
      <c r="DA245" s="308"/>
      <c r="DB245" s="308"/>
      <c r="DC245" s="308"/>
      <c r="DD245" s="308"/>
      <c r="DE245" s="308"/>
      <c r="DF245" s="308"/>
      <c r="DG245" s="308"/>
      <c r="DH245" s="308"/>
      <c r="DI245" s="308"/>
      <c r="DJ245" s="308"/>
      <c r="DK245" s="308"/>
      <c r="DL245" s="308"/>
      <c r="DM245" s="308"/>
      <c r="DN245" s="308"/>
      <c r="DO245" s="308"/>
      <c r="DP245" s="308"/>
      <c r="DQ245" s="308"/>
      <c r="DR245" s="308"/>
      <c r="DS245" s="308"/>
      <c r="DT245" s="308"/>
      <c r="DU245" s="308"/>
      <c r="DV245" s="308"/>
      <c r="DW245" s="308"/>
      <c r="DX245" s="308"/>
      <c r="DY245" s="308"/>
      <c r="DZ245" s="308"/>
      <c r="EA245" s="308"/>
      <c r="EB245" s="308"/>
      <c r="EC245" s="308"/>
      <c r="ED245" s="308"/>
      <c r="EE245" s="308"/>
      <c r="EF245" s="308"/>
      <c r="EG245" s="308"/>
      <c r="EH245" s="308"/>
      <c r="EI245" s="308"/>
      <c r="EJ245" s="308"/>
      <c r="EK245" s="308"/>
      <c r="EL245" s="308"/>
      <c r="EM245" s="308"/>
      <c r="EN245" s="308"/>
      <c r="EO245" s="308"/>
      <c r="EP245" s="308"/>
      <c r="EQ245" s="308"/>
      <c r="ER245" s="308"/>
      <c r="ES245" s="308"/>
      <c r="ET245" s="308"/>
      <c r="EU245" s="308"/>
      <c r="EV245" s="308"/>
      <c r="EW245" s="308"/>
    </row>
    <row r="246" spans="2:153" x14ac:dyDescent="0.25">
      <c r="B246" s="360"/>
      <c r="C246" s="360"/>
      <c r="D246" s="360"/>
      <c r="E246" s="308"/>
      <c r="F246" s="308"/>
      <c r="G246" s="308"/>
      <c r="H246" s="361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  <c r="AA246" s="308"/>
      <c r="AB246" s="308"/>
      <c r="AC246" s="308"/>
      <c r="AD246" s="308"/>
      <c r="AE246" s="308"/>
      <c r="AF246" s="308"/>
      <c r="AG246" s="308"/>
      <c r="AH246" s="308"/>
      <c r="AI246" s="308"/>
      <c r="AJ246" s="308"/>
      <c r="AK246" s="308"/>
      <c r="AL246" s="308"/>
      <c r="AM246" s="308"/>
      <c r="AN246" s="308"/>
      <c r="AO246" s="308"/>
      <c r="AP246" s="308"/>
      <c r="AQ246" s="308"/>
      <c r="AR246" s="308"/>
      <c r="AS246" s="308"/>
      <c r="AT246" s="308"/>
      <c r="AU246" s="308"/>
      <c r="AV246" s="308"/>
      <c r="AW246" s="308"/>
      <c r="AX246" s="308"/>
      <c r="AY246" s="308"/>
      <c r="AZ246" s="308"/>
      <c r="BA246" s="308"/>
      <c r="BB246" s="308"/>
      <c r="BC246" s="308"/>
      <c r="BD246" s="308"/>
      <c r="BE246" s="308"/>
      <c r="BF246" s="308"/>
      <c r="BG246" s="308"/>
      <c r="BH246" s="308"/>
      <c r="BI246" s="308"/>
      <c r="BJ246" s="308"/>
      <c r="BK246" s="308"/>
      <c r="BL246" s="308"/>
      <c r="BM246" s="308"/>
      <c r="BN246" s="308"/>
      <c r="BO246" s="308"/>
      <c r="BP246" s="308"/>
      <c r="BQ246" s="308"/>
      <c r="BR246" s="308"/>
      <c r="BS246" s="308"/>
      <c r="BT246" s="308"/>
      <c r="BU246" s="308"/>
      <c r="BV246" s="308"/>
      <c r="BW246" s="308"/>
      <c r="BX246" s="308"/>
      <c r="BY246" s="308"/>
      <c r="BZ246" s="308"/>
      <c r="CA246" s="308"/>
      <c r="CB246" s="308"/>
      <c r="CC246" s="308"/>
      <c r="CD246" s="308"/>
      <c r="CE246" s="308"/>
      <c r="CF246" s="308"/>
      <c r="CG246" s="308"/>
      <c r="CH246" s="308"/>
      <c r="CI246" s="308"/>
      <c r="CJ246" s="308"/>
      <c r="CK246" s="308"/>
      <c r="CL246" s="308"/>
      <c r="CM246" s="308"/>
      <c r="CN246" s="308"/>
      <c r="CO246" s="308"/>
      <c r="CP246" s="308"/>
      <c r="CQ246" s="308"/>
      <c r="CR246" s="308"/>
      <c r="CS246" s="308"/>
      <c r="CT246" s="308"/>
      <c r="CU246" s="308"/>
      <c r="CV246" s="308"/>
      <c r="CW246" s="308"/>
      <c r="CX246" s="308"/>
      <c r="CY246" s="308"/>
      <c r="CZ246" s="308"/>
      <c r="DA246" s="308"/>
      <c r="DB246" s="308"/>
      <c r="DC246" s="308"/>
      <c r="DD246" s="308"/>
      <c r="DE246" s="308"/>
      <c r="DF246" s="308"/>
      <c r="DG246" s="308"/>
      <c r="DH246" s="308"/>
      <c r="DI246" s="308"/>
      <c r="DJ246" s="308"/>
      <c r="DK246" s="308"/>
      <c r="DL246" s="308"/>
      <c r="DM246" s="308"/>
      <c r="DN246" s="308"/>
      <c r="DO246" s="308"/>
      <c r="DP246" s="308"/>
      <c r="DQ246" s="308"/>
      <c r="DR246" s="308"/>
      <c r="DS246" s="308"/>
      <c r="DT246" s="308"/>
      <c r="DU246" s="308"/>
      <c r="DV246" s="308"/>
      <c r="DW246" s="308"/>
      <c r="DX246" s="308"/>
      <c r="DY246" s="308"/>
      <c r="DZ246" s="308"/>
      <c r="EA246" s="308"/>
      <c r="EB246" s="308"/>
      <c r="EC246" s="308"/>
      <c r="ED246" s="308"/>
      <c r="EE246" s="308"/>
      <c r="EF246" s="308"/>
      <c r="EG246" s="308"/>
      <c r="EH246" s="308"/>
      <c r="EI246" s="308"/>
      <c r="EJ246" s="308"/>
      <c r="EK246" s="308"/>
      <c r="EL246" s="308"/>
      <c r="EM246" s="308"/>
      <c r="EN246" s="308"/>
      <c r="EO246" s="308"/>
      <c r="EP246" s="308"/>
      <c r="EQ246" s="308"/>
      <c r="ER246" s="308"/>
      <c r="ES246" s="308"/>
      <c r="ET246" s="308"/>
      <c r="EU246" s="308"/>
      <c r="EV246" s="308"/>
      <c r="EW246" s="308"/>
    </row>
    <row r="247" spans="2:153" x14ac:dyDescent="0.25">
      <c r="B247" s="360"/>
      <c r="C247" s="360"/>
      <c r="D247" s="360"/>
      <c r="E247" s="308"/>
      <c r="F247" s="308"/>
      <c r="G247" s="308"/>
      <c r="H247" s="361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08"/>
      <c r="X247" s="308"/>
      <c r="Y247" s="308"/>
      <c r="Z247" s="308"/>
      <c r="AA247" s="308"/>
      <c r="AB247" s="308"/>
      <c r="AC247" s="308"/>
      <c r="AD247" s="308"/>
      <c r="AE247" s="308"/>
      <c r="AF247" s="308"/>
      <c r="AG247" s="308"/>
      <c r="AH247" s="308"/>
      <c r="AI247" s="308"/>
      <c r="AJ247" s="308"/>
      <c r="AK247" s="308"/>
      <c r="AL247" s="308"/>
      <c r="AM247" s="308"/>
      <c r="AN247" s="308"/>
      <c r="AO247" s="308"/>
      <c r="AP247" s="308"/>
      <c r="AQ247" s="308"/>
      <c r="AR247" s="308"/>
      <c r="AS247" s="308"/>
      <c r="AT247" s="308"/>
      <c r="AU247" s="308"/>
      <c r="AV247" s="308"/>
      <c r="AW247" s="308"/>
      <c r="AX247" s="308"/>
      <c r="AY247" s="308"/>
      <c r="AZ247" s="308"/>
      <c r="BA247" s="308"/>
      <c r="BB247" s="308"/>
      <c r="BC247" s="308"/>
      <c r="BD247" s="308"/>
      <c r="BE247" s="308"/>
      <c r="BF247" s="308"/>
      <c r="BG247" s="308"/>
      <c r="BH247" s="308"/>
      <c r="BI247" s="308"/>
      <c r="BJ247" s="308"/>
      <c r="BK247" s="308"/>
      <c r="BL247" s="308"/>
      <c r="BM247" s="308"/>
      <c r="BN247" s="308"/>
      <c r="BO247" s="308"/>
      <c r="BP247" s="308"/>
      <c r="BQ247" s="308"/>
      <c r="BR247" s="308"/>
      <c r="BS247" s="308"/>
      <c r="BT247" s="308"/>
      <c r="BU247" s="308"/>
      <c r="BV247" s="308"/>
      <c r="BW247" s="308"/>
      <c r="BX247" s="308"/>
      <c r="BY247" s="308"/>
      <c r="BZ247" s="308"/>
      <c r="CA247" s="308"/>
      <c r="CB247" s="308"/>
      <c r="CC247" s="308"/>
      <c r="CD247" s="308"/>
      <c r="CE247" s="308"/>
      <c r="CF247" s="308"/>
      <c r="CG247" s="308"/>
      <c r="CH247" s="308"/>
      <c r="CI247" s="308"/>
      <c r="CJ247" s="308"/>
      <c r="CK247" s="308"/>
      <c r="CL247" s="308"/>
      <c r="CM247" s="308"/>
      <c r="CN247" s="308"/>
      <c r="CO247" s="308"/>
      <c r="CP247" s="308"/>
      <c r="CQ247" s="308"/>
      <c r="CR247" s="308"/>
      <c r="CS247" s="308"/>
      <c r="CT247" s="308"/>
      <c r="CU247" s="308"/>
      <c r="CV247" s="308"/>
      <c r="CW247" s="308"/>
      <c r="CX247" s="308"/>
      <c r="CY247" s="308"/>
      <c r="CZ247" s="308"/>
      <c r="DA247" s="308"/>
      <c r="DB247" s="308"/>
      <c r="DC247" s="308"/>
      <c r="DD247" s="308"/>
      <c r="DE247" s="308"/>
      <c r="DF247" s="308"/>
      <c r="DG247" s="308"/>
      <c r="DH247" s="308"/>
      <c r="DI247" s="308"/>
      <c r="DJ247" s="308"/>
      <c r="DK247" s="308"/>
      <c r="DL247" s="308"/>
      <c r="DM247" s="308"/>
      <c r="DN247" s="308"/>
      <c r="DO247" s="308"/>
      <c r="DP247" s="308"/>
      <c r="DQ247" s="308"/>
      <c r="DR247" s="308"/>
      <c r="DS247" s="308"/>
      <c r="DT247" s="308"/>
      <c r="DU247" s="308"/>
      <c r="DV247" s="308"/>
      <c r="DW247" s="308"/>
      <c r="DX247" s="308"/>
      <c r="DY247" s="308"/>
      <c r="DZ247" s="308"/>
      <c r="EA247" s="308"/>
      <c r="EB247" s="308"/>
      <c r="EC247" s="308"/>
      <c r="ED247" s="308"/>
      <c r="EE247" s="308"/>
      <c r="EF247" s="308"/>
      <c r="EG247" s="308"/>
      <c r="EH247" s="308"/>
      <c r="EI247" s="308"/>
      <c r="EJ247" s="308"/>
      <c r="EK247" s="308"/>
      <c r="EL247" s="308"/>
      <c r="EM247" s="308"/>
      <c r="EN247" s="308"/>
      <c r="EO247" s="308"/>
      <c r="EP247" s="308"/>
      <c r="EQ247" s="308"/>
      <c r="ER247" s="308"/>
      <c r="ES247" s="308"/>
      <c r="ET247" s="308"/>
      <c r="EU247" s="308"/>
      <c r="EV247" s="308"/>
      <c r="EW247" s="308"/>
    </row>
    <row r="248" spans="2:153" x14ac:dyDescent="0.25">
      <c r="B248" s="360"/>
      <c r="C248" s="360"/>
      <c r="D248" s="360"/>
      <c r="E248" s="308"/>
      <c r="F248" s="308"/>
      <c r="G248" s="308"/>
      <c r="H248" s="361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08"/>
      <c r="X248" s="308"/>
      <c r="Y248" s="308"/>
      <c r="Z248" s="308"/>
      <c r="AA248" s="308"/>
      <c r="AB248" s="308"/>
      <c r="AC248" s="308"/>
      <c r="AD248" s="308"/>
      <c r="AE248" s="308"/>
      <c r="AF248" s="308"/>
      <c r="AG248" s="308"/>
      <c r="AH248" s="308"/>
      <c r="AI248" s="308"/>
      <c r="AJ248" s="308"/>
      <c r="AK248" s="308"/>
      <c r="AL248" s="308"/>
      <c r="AM248" s="308"/>
      <c r="AN248" s="308"/>
      <c r="AO248" s="308"/>
      <c r="AP248" s="308"/>
      <c r="AQ248" s="308"/>
      <c r="AR248" s="308"/>
      <c r="AS248" s="308"/>
      <c r="AT248" s="308"/>
      <c r="AU248" s="308"/>
      <c r="AV248" s="308"/>
      <c r="AW248" s="308"/>
      <c r="AX248" s="308"/>
      <c r="AY248" s="308"/>
      <c r="AZ248" s="308"/>
      <c r="BA248" s="308"/>
      <c r="BB248" s="308"/>
      <c r="BC248" s="308"/>
      <c r="BD248" s="308"/>
      <c r="BE248" s="308"/>
      <c r="BF248" s="308"/>
      <c r="BG248" s="308"/>
      <c r="BH248" s="308"/>
      <c r="BI248" s="308"/>
      <c r="BJ248" s="308"/>
      <c r="BK248" s="308"/>
      <c r="BL248" s="308"/>
      <c r="BM248" s="308"/>
      <c r="BN248" s="308"/>
      <c r="BO248" s="308"/>
      <c r="BP248" s="308"/>
      <c r="BQ248" s="308"/>
      <c r="BR248" s="308"/>
      <c r="BS248" s="308"/>
      <c r="BT248" s="308"/>
      <c r="BU248" s="308"/>
      <c r="BV248" s="308"/>
      <c r="BW248" s="308"/>
      <c r="BX248" s="308"/>
      <c r="BY248" s="308"/>
      <c r="BZ248" s="308"/>
      <c r="CA248" s="308"/>
      <c r="CB248" s="308"/>
      <c r="CC248" s="308"/>
      <c r="CD248" s="308"/>
      <c r="CE248" s="308"/>
      <c r="CF248" s="308"/>
      <c r="CG248" s="308"/>
      <c r="CH248" s="308"/>
      <c r="CI248" s="308"/>
      <c r="CJ248" s="308"/>
      <c r="CK248" s="308"/>
      <c r="CL248" s="308"/>
      <c r="CM248" s="308"/>
      <c r="CN248" s="308"/>
      <c r="CO248" s="308"/>
      <c r="CP248" s="308"/>
      <c r="CQ248" s="308"/>
      <c r="CR248" s="308"/>
      <c r="CS248" s="308"/>
      <c r="CT248" s="308"/>
      <c r="CU248" s="308"/>
      <c r="CV248" s="308"/>
      <c r="CW248" s="308"/>
      <c r="CX248" s="308"/>
      <c r="CY248" s="308"/>
      <c r="CZ248" s="308"/>
      <c r="DA248" s="308"/>
      <c r="DB248" s="308"/>
      <c r="DC248" s="308"/>
      <c r="DD248" s="308"/>
      <c r="DE248" s="308"/>
      <c r="DF248" s="308"/>
      <c r="DG248" s="308"/>
      <c r="DH248" s="308"/>
      <c r="DI248" s="308"/>
      <c r="DJ248" s="308"/>
      <c r="DK248" s="308"/>
      <c r="DL248" s="308"/>
      <c r="DM248" s="308"/>
      <c r="DN248" s="308"/>
      <c r="DO248" s="308"/>
      <c r="DP248" s="308"/>
      <c r="DQ248" s="308"/>
      <c r="DR248" s="308"/>
      <c r="DS248" s="308"/>
      <c r="DT248" s="308"/>
      <c r="DU248" s="308"/>
      <c r="DV248" s="308"/>
      <c r="DW248" s="308"/>
      <c r="DX248" s="308"/>
      <c r="DY248" s="308"/>
      <c r="DZ248" s="308"/>
      <c r="EA248" s="308"/>
      <c r="EB248" s="308"/>
      <c r="EC248" s="308"/>
      <c r="ED248" s="308"/>
      <c r="EE248" s="308"/>
      <c r="EF248" s="308"/>
      <c r="EG248" s="308"/>
      <c r="EH248" s="308"/>
      <c r="EI248" s="308"/>
      <c r="EJ248" s="308"/>
      <c r="EK248" s="308"/>
      <c r="EL248" s="308"/>
      <c r="EM248" s="308"/>
      <c r="EN248" s="308"/>
      <c r="EO248" s="308"/>
      <c r="EP248" s="308"/>
      <c r="EQ248" s="308"/>
      <c r="ER248" s="308"/>
      <c r="ES248" s="308"/>
      <c r="ET248" s="308"/>
      <c r="EU248" s="308"/>
      <c r="EV248" s="308"/>
      <c r="EW248" s="308"/>
    </row>
    <row r="249" spans="2:153" x14ac:dyDescent="0.25">
      <c r="B249" s="360"/>
      <c r="C249" s="360"/>
      <c r="D249" s="360"/>
      <c r="E249" s="308"/>
      <c r="F249" s="308"/>
      <c r="G249" s="308"/>
      <c r="H249" s="361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  <c r="AA249" s="308"/>
      <c r="AB249" s="308"/>
      <c r="AC249" s="308"/>
      <c r="AD249" s="308"/>
      <c r="AE249" s="308"/>
      <c r="AF249" s="308"/>
      <c r="AG249" s="308"/>
      <c r="AH249" s="308"/>
      <c r="AI249" s="308"/>
      <c r="AJ249" s="308"/>
      <c r="AK249" s="308"/>
      <c r="AL249" s="308"/>
      <c r="AM249" s="308"/>
      <c r="AN249" s="308"/>
      <c r="AO249" s="308"/>
      <c r="AP249" s="308"/>
      <c r="AQ249" s="308"/>
      <c r="AR249" s="308"/>
      <c r="AS249" s="308"/>
      <c r="AT249" s="308"/>
      <c r="AU249" s="308"/>
      <c r="AV249" s="308"/>
      <c r="AW249" s="308"/>
      <c r="AX249" s="308"/>
      <c r="AY249" s="308"/>
      <c r="AZ249" s="308"/>
      <c r="BA249" s="308"/>
      <c r="BB249" s="308"/>
      <c r="BC249" s="308"/>
      <c r="BD249" s="308"/>
      <c r="BE249" s="308"/>
      <c r="BF249" s="308"/>
      <c r="BG249" s="308"/>
      <c r="BH249" s="308"/>
      <c r="BI249" s="308"/>
      <c r="BJ249" s="308"/>
      <c r="BK249" s="308"/>
      <c r="BL249" s="308"/>
      <c r="BM249" s="308"/>
      <c r="BN249" s="308"/>
      <c r="BO249" s="308"/>
      <c r="BP249" s="308"/>
      <c r="BQ249" s="308"/>
      <c r="BR249" s="308"/>
      <c r="BS249" s="308"/>
      <c r="BT249" s="308"/>
      <c r="BU249" s="308"/>
      <c r="BV249" s="308"/>
      <c r="BW249" s="308"/>
      <c r="BX249" s="308"/>
      <c r="BY249" s="308"/>
      <c r="BZ249" s="308"/>
      <c r="CA249" s="308"/>
      <c r="CB249" s="308"/>
      <c r="CC249" s="308"/>
      <c r="CD249" s="308"/>
      <c r="CE249" s="308"/>
      <c r="CF249" s="308"/>
      <c r="CG249" s="308"/>
      <c r="CH249" s="308"/>
      <c r="CI249" s="308"/>
      <c r="CJ249" s="308"/>
      <c r="CK249" s="308"/>
      <c r="CL249" s="308"/>
      <c r="CM249" s="308"/>
      <c r="CN249" s="308"/>
      <c r="CO249" s="308"/>
      <c r="CP249" s="308"/>
      <c r="CQ249" s="308"/>
      <c r="CR249" s="308"/>
      <c r="CS249" s="308"/>
      <c r="CT249" s="308"/>
      <c r="CU249" s="308"/>
      <c r="CV249" s="308"/>
      <c r="CW249" s="308"/>
      <c r="CX249" s="308"/>
      <c r="CY249" s="308"/>
      <c r="CZ249" s="308"/>
      <c r="DA249" s="308"/>
      <c r="DB249" s="308"/>
      <c r="DC249" s="308"/>
      <c r="DD249" s="308"/>
      <c r="DE249" s="308"/>
      <c r="DF249" s="308"/>
      <c r="DG249" s="308"/>
      <c r="DH249" s="308"/>
      <c r="DI249" s="308"/>
      <c r="DJ249" s="308"/>
      <c r="DK249" s="308"/>
      <c r="DL249" s="308"/>
      <c r="DM249" s="308"/>
      <c r="DN249" s="308"/>
      <c r="DO249" s="308"/>
      <c r="DP249" s="308"/>
      <c r="DQ249" s="308"/>
      <c r="DR249" s="308"/>
      <c r="DS249" s="308"/>
      <c r="DT249" s="308"/>
      <c r="DU249" s="308"/>
      <c r="DV249" s="308"/>
      <c r="DW249" s="308"/>
      <c r="DX249" s="308"/>
      <c r="DY249" s="308"/>
      <c r="DZ249" s="308"/>
      <c r="EA249" s="308"/>
      <c r="EB249" s="308"/>
      <c r="EC249" s="308"/>
      <c r="ED249" s="308"/>
      <c r="EE249" s="308"/>
      <c r="EF249" s="308"/>
      <c r="EG249" s="308"/>
      <c r="EH249" s="308"/>
      <c r="EI249" s="308"/>
      <c r="EJ249" s="308"/>
      <c r="EK249" s="308"/>
      <c r="EL249" s="308"/>
      <c r="EM249" s="308"/>
      <c r="EN249" s="308"/>
      <c r="EO249" s="308"/>
      <c r="EP249" s="308"/>
      <c r="EQ249" s="308"/>
      <c r="ER249" s="308"/>
      <c r="ES249" s="308"/>
      <c r="ET249" s="308"/>
      <c r="EU249" s="308"/>
      <c r="EV249" s="308"/>
      <c r="EW249" s="308"/>
    </row>
    <row r="250" spans="2:153" x14ac:dyDescent="0.25">
      <c r="B250" s="360"/>
      <c r="C250" s="360"/>
      <c r="D250" s="360"/>
      <c r="E250" s="308"/>
      <c r="F250" s="308"/>
      <c r="G250" s="308"/>
      <c r="H250" s="361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  <c r="AA250" s="308"/>
      <c r="AB250" s="308"/>
      <c r="AC250" s="308"/>
      <c r="AD250" s="308"/>
      <c r="AE250" s="308"/>
      <c r="AF250" s="308"/>
      <c r="AG250" s="308"/>
      <c r="AH250" s="308"/>
      <c r="AI250" s="308"/>
      <c r="AJ250" s="308"/>
      <c r="AK250" s="308"/>
      <c r="AL250" s="308"/>
      <c r="AM250" s="308"/>
      <c r="AN250" s="308"/>
      <c r="AO250" s="308"/>
      <c r="AP250" s="308"/>
      <c r="AQ250" s="308"/>
      <c r="AR250" s="308"/>
      <c r="AS250" s="308"/>
      <c r="AT250" s="308"/>
      <c r="AU250" s="308"/>
      <c r="AV250" s="308"/>
      <c r="AW250" s="308"/>
      <c r="AX250" s="308"/>
      <c r="AY250" s="308"/>
      <c r="AZ250" s="308"/>
      <c r="BA250" s="308"/>
      <c r="BB250" s="308"/>
      <c r="BC250" s="308"/>
      <c r="BD250" s="308"/>
      <c r="BE250" s="308"/>
      <c r="BF250" s="308"/>
      <c r="BG250" s="308"/>
      <c r="BH250" s="308"/>
      <c r="BI250" s="308"/>
      <c r="BJ250" s="308"/>
      <c r="BK250" s="308"/>
      <c r="BL250" s="308"/>
      <c r="BM250" s="308"/>
      <c r="BN250" s="308"/>
      <c r="BO250" s="308"/>
      <c r="BP250" s="308"/>
      <c r="BQ250" s="308"/>
      <c r="BR250" s="308"/>
      <c r="BS250" s="308"/>
      <c r="BT250" s="308"/>
      <c r="BU250" s="308"/>
      <c r="BV250" s="308"/>
      <c r="BW250" s="308"/>
      <c r="BX250" s="308"/>
      <c r="BY250" s="308"/>
      <c r="BZ250" s="308"/>
      <c r="CA250" s="308"/>
      <c r="CB250" s="308"/>
      <c r="CC250" s="308"/>
      <c r="CD250" s="308"/>
      <c r="CE250" s="308"/>
      <c r="CF250" s="308"/>
      <c r="CG250" s="308"/>
      <c r="CH250" s="308"/>
      <c r="CI250" s="308"/>
      <c r="CJ250" s="308"/>
      <c r="CK250" s="308"/>
      <c r="CL250" s="308"/>
      <c r="CM250" s="308"/>
      <c r="CN250" s="308"/>
      <c r="CO250" s="308"/>
      <c r="CP250" s="308"/>
      <c r="CQ250" s="308"/>
      <c r="CR250" s="308"/>
      <c r="CS250" s="308"/>
      <c r="CT250" s="308"/>
      <c r="CU250" s="308"/>
      <c r="CV250" s="308"/>
      <c r="CW250" s="308"/>
      <c r="CX250" s="308"/>
      <c r="CY250" s="308"/>
      <c r="CZ250" s="308"/>
      <c r="DA250" s="308"/>
      <c r="DB250" s="308"/>
      <c r="DC250" s="308"/>
      <c r="DD250" s="308"/>
      <c r="DE250" s="308"/>
      <c r="DF250" s="308"/>
      <c r="DG250" s="308"/>
      <c r="DH250" s="308"/>
      <c r="DI250" s="308"/>
      <c r="DJ250" s="308"/>
      <c r="DK250" s="308"/>
      <c r="DL250" s="308"/>
      <c r="DM250" s="308"/>
      <c r="DN250" s="308"/>
      <c r="DO250" s="308"/>
      <c r="DP250" s="308"/>
      <c r="DQ250" s="308"/>
      <c r="DR250" s="308"/>
      <c r="DS250" s="308"/>
      <c r="DT250" s="308"/>
      <c r="DU250" s="308"/>
      <c r="DV250" s="308"/>
      <c r="DW250" s="308"/>
      <c r="DX250" s="308"/>
      <c r="DY250" s="308"/>
      <c r="DZ250" s="308"/>
      <c r="EA250" s="308"/>
      <c r="EB250" s="308"/>
      <c r="EC250" s="308"/>
      <c r="ED250" s="308"/>
      <c r="EE250" s="308"/>
      <c r="EF250" s="308"/>
      <c r="EG250" s="308"/>
      <c r="EH250" s="308"/>
      <c r="EI250" s="308"/>
      <c r="EJ250" s="308"/>
      <c r="EK250" s="308"/>
      <c r="EL250" s="308"/>
      <c r="EM250" s="308"/>
      <c r="EN250" s="308"/>
      <c r="EO250" s="308"/>
      <c r="EP250" s="308"/>
      <c r="EQ250" s="308"/>
      <c r="ER250" s="308"/>
      <c r="ES250" s="308"/>
      <c r="ET250" s="308"/>
      <c r="EU250" s="308"/>
      <c r="EV250" s="308"/>
      <c r="EW250" s="308"/>
    </row>
    <row r="251" spans="2:153" x14ac:dyDescent="0.25">
      <c r="B251" s="360"/>
      <c r="C251" s="360"/>
      <c r="D251" s="360"/>
      <c r="E251" s="308"/>
      <c r="F251" s="308"/>
      <c r="G251" s="308"/>
      <c r="H251" s="361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  <c r="AA251" s="308"/>
      <c r="AB251" s="308"/>
      <c r="AC251" s="308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8"/>
      <c r="AN251" s="308"/>
      <c r="AO251" s="308"/>
      <c r="AP251" s="308"/>
      <c r="AQ251" s="308"/>
      <c r="AR251" s="308"/>
      <c r="AS251" s="308"/>
      <c r="AT251" s="308"/>
      <c r="AU251" s="308"/>
      <c r="AV251" s="308"/>
      <c r="AW251" s="308"/>
      <c r="AX251" s="308"/>
      <c r="AY251" s="308"/>
      <c r="AZ251" s="308"/>
      <c r="BA251" s="308"/>
      <c r="BB251" s="308"/>
      <c r="BC251" s="308"/>
      <c r="BD251" s="308"/>
      <c r="BE251" s="308"/>
      <c r="BF251" s="308"/>
      <c r="BG251" s="308"/>
      <c r="BH251" s="308"/>
      <c r="BI251" s="308"/>
      <c r="BJ251" s="308"/>
      <c r="BK251" s="308"/>
      <c r="BL251" s="308"/>
      <c r="BM251" s="308"/>
      <c r="BN251" s="308"/>
      <c r="BO251" s="308"/>
      <c r="BP251" s="308"/>
      <c r="BQ251" s="308"/>
      <c r="BR251" s="308"/>
      <c r="BS251" s="308"/>
      <c r="BT251" s="308"/>
      <c r="BU251" s="308"/>
      <c r="BV251" s="308"/>
      <c r="BW251" s="308"/>
      <c r="BX251" s="308"/>
      <c r="BY251" s="308"/>
      <c r="BZ251" s="308"/>
      <c r="CA251" s="308"/>
      <c r="CB251" s="308"/>
      <c r="CC251" s="308"/>
      <c r="CD251" s="308"/>
      <c r="CE251" s="308"/>
      <c r="CF251" s="308"/>
      <c r="CG251" s="308"/>
      <c r="CH251" s="308"/>
      <c r="CI251" s="308"/>
      <c r="CJ251" s="308"/>
      <c r="CK251" s="308"/>
      <c r="CL251" s="308"/>
      <c r="CM251" s="308"/>
      <c r="CN251" s="308"/>
      <c r="CO251" s="308"/>
      <c r="CP251" s="308"/>
      <c r="CQ251" s="308"/>
      <c r="CR251" s="308"/>
      <c r="CS251" s="308"/>
      <c r="CT251" s="308"/>
      <c r="CU251" s="308"/>
      <c r="CV251" s="308"/>
      <c r="CW251" s="308"/>
      <c r="CX251" s="308"/>
      <c r="CY251" s="308"/>
      <c r="CZ251" s="308"/>
      <c r="DA251" s="308"/>
      <c r="DB251" s="308"/>
      <c r="DC251" s="308"/>
      <c r="DD251" s="308"/>
      <c r="DE251" s="308"/>
      <c r="DF251" s="308"/>
      <c r="DG251" s="308"/>
      <c r="DH251" s="308"/>
      <c r="DI251" s="308"/>
      <c r="DJ251" s="308"/>
      <c r="DK251" s="308"/>
      <c r="DL251" s="308"/>
      <c r="DM251" s="308"/>
      <c r="DN251" s="308"/>
      <c r="DO251" s="308"/>
      <c r="DP251" s="308"/>
      <c r="DQ251" s="308"/>
      <c r="DR251" s="308"/>
      <c r="DS251" s="308"/>
      <c r="DT251" s="308"/>
      <c r="DU251" s="308"/>
      <c r="DV251" s="308"/>
      <c r="DW251" s="308"/>
      <c r="DX251" s="308"/>
      <c r="DY251" s="308"/>
      <c r="DZ251" s="308"/>
      <c r="EA251" s="308"/>
      <c r="EB251" s="308"/>
      <c r="EC251" s="308"/>
      <c r="ED251" s="308"/>
      <c r="EE251" s="308"/>
      <c r="EF251" s="308"/>
      <c r="EG251" s="308"/>
      <c r="EH251" s="308"/>
      <c r="EI251" s="308"/>
      <c r="EJ251" s="308"/>
      <c r="EK251" s="308"/>
      <c r="EL251" s="308"/>
      <c r="EM251" s="308"/>
      <c r="EN251" s="308"/>
      <c r="EO251" s="308"/>
      <c r="EP251" s="308"/>
      <c r="EQ251" s="308"/>
      <c r="ER251" s="308"/>
      <c r="ES251" s="308"/>
      <c r="ET251" s="308"/>
      <c r="EU251" s="308"/>
      <c r="EV251" s="308"/>
      <c r="EW251" s="308"/>
    </row>
    <row r="252" spans="2:153" x14ac:dyDescent="0.25">
      <c r="B252" s="360"/>
      <c r="C252" s="360"/>
      <c r="D252" s="360"/>
      <c r="E252" s="308"/>
      <c r="F252" s="308"/>
      <c r="G252" s="308"/>
      <c r="H252" s="361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  <c r="AA252" s="308"/>
      <c r="AB252" s="308"/>
      <c r="AC252" s="308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8"/>
      <c r="AN252" s="308"/>
      <c r="AO252" s="308"/>
      <c r="AP252" s="308"/>
      <c r="AQ252" s="308"/>
      <c r="AR252" s="308"/>
      <c r="AS252" s="308"/>
      <c r="AT252" s="308"/>
      <c r="AU252" s="308"/>
      <c r="AV252" s="308"/>
      <c r="AW252" s="308"/>
      <c r="AX252" s="308"/>
      <c r="AY252" s="308"/>
      <c r="AZ252" s="308"/>
      <c r="BA252" s="308"/>
      <c r="BB252" s="308"/>
      <c r="BC252" s="308"/>
      <c r="BD252" s="308"/>
      <c r="BE252" s="308"/>
      <c r="BF252" s="308"/>
      <c r="BG252" s="308"/>
      <c r="BH252" s="308"/>
      <c r="BI252" s="308"/>
      <c r="BJ252" s="308"/>
      <c r="BK252" s="308"/>
      <c r="BL252" s="308"/>
      <c r="BM252" s="308"/>
      <c r="BN252" s="308"/>
      <c r="BO252" s="308"/>
      <c r="BP252" s="308"/>
      <c r="BQ252" s="308"/>
      <c r="BR252" s="308"/>
      <c r="BS252" s="308"/>
      <c r="BT252" s="308"/>
      <c r="BU252" s="308"/>
      <c r="BV252" s="308"/>
      <c r="BW252" s="308"/>
      <c r="BX252" s="308"/>
      <c r="BY252" s="308"/>
      <c r="BZ252" s="308"/>
      <c r="CA252" s="308"/>
      <c r="CB252" s="308"/>
      <c r="CC252" s="308"/>
      <c r="CD252" s="308"/>
      <c r="CE252" s="308"/>
      <c r="CF252" s="308"/>
      <c r="CG252" s="308"/>
      <c r="CH252" s="308"/>
      <c r="CI252" s="308"/>
      <c r="CJ252" s="308"/>
      <c r="CK252" s="308"/>
      <c r="CL252" s="308"/>
      <c r="CM252" s="308"/>
      <c r="CN252" s="308"/>
      <c r="CO252" s="308"/>
      <c r="CP252" s="308"/>
      <c r="CQ252" s="308"/>
      <c r="CR252" s="308"/>
      <c r="CS252" s="308"/>
      <c r="CT252" s="308"/>
      <c r="CU252" s="308"/>
      <c r="CV252" s="308"/>
      <c r="CW252" s="308"/>
      <c r="CX252" s="308"/>
      <c r="CY252" s="308"/>
      <c r="CZ252" s="308"/>
      <c r="DA252" s="308"/>
      <c r="DB252" s="308"/>
      <c r="DC252" s="308"/>
      <c r="DD252" s="308"/>
      <c r="DE252" s="308"/>
      <c r="DF252" s="308"/>
      <c r="DG252" s="308"/>
      <c r="DH252" s="308"/>
      <c r="DI252" s="308"/>
      <c r="DJ252" s="308"/>
      <c r="DK252" s="308"/>
      <c r="DL252" s="308"/>
      <c r="DM252" s="308"/>
      <c r="DN252" s="308"/>
      <c r="DO252" s="308"/>
      <c r="DP252" s="308"/>
      <c r="DQ252" s="308"/>
      <c r="DR252" s="308"/>
      <c r="DS252" s="308"/>
      <c r="DT252" s="308"/>
      <c r="DU252" s="308"/>
      <c r="DV252" s="308"/>
      <c r="DW252" s="308"/>
      <c r="DX252" s="308"/>
      <c r="DY252" s="308"/>
      <c r="DZ252" s="308"/>
      <c r="EA252" s="308"/>
      <c r="EB252" s="308"/>
      <c r="EC252" s="308"/>
      <c r="ED252" s="308"/>
      <c r="EE252" s="308"/>
      <c r="EF252" s="308"/>
      <c r="EG252" s="308"/>
      <c r="EH252" s="308"/>
      <c r="EI252" s="308"/>
      <c r="EJ252" s="308"/>
      <c r="EK252" s="308"/>
      <c r="EL252" s="308"/>
      <c r="EM252" s="308"/>
      <c r="EN252" s="308"/>
      <c r="EO252" s="308"/>
      <c r="EP252" s="308"/>
      <c r="EQ252" s="308"/>
      <c r="ER252" s="308"/>
      <c r="ES252" s="308"/>
      <c r="ET252" s="308"/>
      <c r="EU252" s="308"/>
      <c r="EV252" s="308"/>
      <c r="EW252" s="308"/>
    </row>
    <row r="253" spans="2:153" x14ac:dyDescent="0.25">
      <c r="B253" s="360"/>
      <c r="C253" s="360"/>
      <c r="D253" s="360"/>
      <c r="E253" s="308"/>
      <c r="F253" s="308"/>
      <c r="G253" s="308"/>
      <c r="H253" s="361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  <c r="AP253" s="308"/>
      <c r="AQ253" s="308"/>
      <c r="AR253" s="308"/>
      <c r="AS253" s="308"/>
      <c r="AT253" s="308"/>
      <c r="AU253" s="308"/>
      <c r="AV253" s="308"/>
      <c r="AW253" s="308"/>
      <c r="AX253" s="308"/>
      <c r="AY253" s="308"/>
      <c r="AZ253" s="308"/>
      <c r="BA253" s="308"/>
      <c r="BB253" s="308"/>
      <c r="BC253" s="308"/>
      <c r="BD253" s="308"/>
      <c r="BE253" s="308"/>
      <c r="BF253" s="308"/>
      <c r="BG253" s="308"/>
      <c r="BH253" s="308"/>
      <c r="BI253" s="308"/>
      <c r="BJ253" s="308"/>
      <c r="BK253" s="308"/>
      <c r="BL253" s="308"/>
      <c r="BM253" s="308"/>
      <c r="BN253" s="308"/>
      <c r="BO253" s="308"/>
      <c r="BP253" s="308"/>
      <c r="BQ253" s="308"/>
      <c r="BR253" s="308"/>
      <c r="BS253" s="308"/>
      <c r="BT253" s="308"/>
      <c r="BU253" s="308"/>
      <c r="BV253" s="308"/>
      <c r="BW253" s="308"/>
      <c r="BX253" s="308"/>
      <c r="BY253" s="308"/>
      <c r="BZ253" s="308"/>
      <c r="CA253" s="308"/>
      <c r="CB253" s="308"/>
      <c r="CC253" s="308"/>
      <c r="CD253" s="308"/>
      <c r="CE253" s="308"/>
      <c r="CF253" s="308"/>
      <c r="CG253" s="308"/>
      <c r="CH253" s="308"/>
      <c r="CI253" s="308"/>
      <c r="CJ253" s="308"/>
      <c r="CK253" s="308"/>
      <c r="CL253" s="308"/>
      <c r="CM253" s="308"/>
      <c r="CN253" s="308"/>
      <c r="CO253" s="308"/>
      <c r="CP253" s="308"/>
      <c r="CQ253" s="308"/>
      <c r="CR253" s="308"/>
      <c r="CS253" s="308"/>
      <c r="CT253" s="308"/>
      <c r="CU253" s="308"/>
      <c r="CV253" s="308"/>
      <c r="CW253" s="308"/>
      <c r="CX253" s="308"/>
      <c r="CY253" s="308"/>
      <c r="CZ253" s="308"/>
      <c r="DA253" s="308"/>
      <c r="DB253" s="308"/>
      <c r="DC253" s="308"/>
      <c r="DD253" s="308"/>
      <c r="DE253" s="308"/>
      <c r="DF253" s="308"/>
      <c r="DG253" s="308"/>
      <c r="DH253" s="308"/>
      <c r="DI253" s="308"/>
      <c r="DJ253" s="308"/>
      <c r="DK253" s="308"/>
      <c r="DL253" s="308"/>
      <c r="DM253" s="308"/>
      <c r="DN253" s="308"/>
      <c r="DO253" s="308"/>
      <c r="DP253" s="308"/>
      <c r="DQ253" s="308"/>
      <c r="DR253" s="308"/>
      <c r="DS253" s="308"/>
      <c r="DT253" s="308"/>
      <c r="DU253" s="308"/>
      <c r="DV253" s="308"/>
      <c r="DW253" s="308"/>
      <c r="DX253" s="308"/>
      <c r="DY253" s="308"/>
      <c r="DZ253" s="308"/>
      <c r="EA253" s="308"/>
      <c r="EB253" s="308"/>
      <c r="EC253" s="308"/>
      <c r="ED253" s="308"/>
      <c r="EE253" s="308"/>
      <c r="EF253" s="308"/>
      <c r="EG253" s="308"/>
      <c r="EH253" s="308"/>
      <c r="EI253" s="308"/>
      <c r="EJ253" s="308"/>
      <c r="EK253" s="308"/>
      <c r="EL253" s="308"/>
      <c r="EM253" s="308"/>
      <c r="EN253" s="308"/>
      <c r="EO253" s="308"/>
      <c r="EP253" s="308"/>
      <c r="EQ253" s="308"/>
      <c r="ER253" s="308"/>
      <c r="ES253" s="308"/>
      <c r="ET253" s="308"/>
      <c r="EU253" s="308"/>
      <c r="EV253" s="308"/>
      <c r="EW253" s="308"/>
    </row>
    <row r="254" spans="2:153" x14ac:dyDescent="0.25">
      <c r="B254" s="360"/>
      <c r="C254" s="360"/>
      <c r="D254" s="360"/>
      <c r="E254" s="308"/>
      <c r="F254" s="308"/>
      <c r="G254" s="308"/>
      <c r="H254" s="361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  <c r="AP254" s="308"/>
      <c r="AQ254" s="308"/>
      <c r="AR254" s="308"/>
      <c r="AS254" s="308"/>
      <c r="AT254" s="308"/>
      <c r="AU254" s="308"/>
      <c r="AV254" s="308"/>
      <c r="AW254" s="308"/>
      <c r="AX254" s="308"/>
      <c r="AY254" s="308"/>
      <c r="AZ254" s="308"/>
      <c r="BA254" s="308"/>
      <c r="BB254" s="308"/>
      <c r="BC254" s="308"/>
      <c r="BD254" s="308"/>
      <c r="BE254" s="308"/>
      <c r="BF254" s="308"/>
      <c r="BG254" s="308"/>
      <c r="BH254" s="308"/>
      <c r="BI254" s="308"/>
      <c r="BJ254" s="308"/>
      <c r="BK254" s="308"/>
      <c r="BL254" s="308"/>
      <c r="BM254" s="308"/>
      <c r="BN254" s="308"/>
      <c r="BO254" s="308"/>
      <c r="BP254" s="308"/>
      <c r="BQ254" s="308"/>
      <c r="BR254" s="308"/>
      <c r="BS254" s="308"/>
      <c r="BT254" s="308"/>
      <c r="BU254" s="308"/>
      <c r="BV254" s="308"/>
      <c r="BW254" s="308"/>
      <c r="BX254" s="308"/>
      <c r="BY254" s="308"/>
      <c r="BZ254" s="308"/>
      <c r="CA254" s="308"/>
      <c r="CB254" s="308"/>
      <c r="CC254" s="308"/>
      <c r="CD254" s="308"/>
      <c r="CE254" s="308"/>
      <c r="CF254" s="308"/>
      <c r="CG254" s="308"/>
      <c r="CH254" s="308"/>
      <c r="CI254" s="308"/>
      <c r="CJ254" s="308"/>
      <c r="CK254" s="308"/>
      <c r="CL254" s="308"/>
      <c r="CM254" s="308"/>
      <c r="CN254" s="308"/>
      <c r="CO254" s="308"/>
      <c r="CP254" s="308"/>
      <c r="CQ254" s="308"/>
      <c r="CR254" s="308"/>
      <c r="CS254" s="308"/>
      <c r="CT254" s="308"/>
      <c r="CU254" s="308"/>
      <c r="CV254" s="308"/>
      <c r="CW254" s="308"/>
      <c r="CX254" s="308"/>
      <c r="CY254" s="308"/>
      <c r="CZ254" s="308"/>
      <c r="DA254" s="308"/>
      <c r="DB254" s="308"/>
      <c r="DC254" s="308"/>
      <c r="DD254" s="308"/>
      <c r="DE254" s="308"/>
      <c r="DF254" s="308"/>
      <c r="DG254" s="308"/>
      <c r="DH254" s="308"/>
      <c r="DI254" s="308"/>
      <c r="DJ254" s="308"/>
      <c r="DK254" s="308"/>
      <c r="DL254" s="308"/>
      <c r="DM254" s="308"/>
      <c r="DN254" s="308"/>
      <c r="DO254" s="308"/>
      <c r="DP254" s="308"/>
      <c r="DQ254" s="308"/>
      <c r="DR254" s="308"/>
      <c r="DS254" s="308"/>
      <c r="DT254" s="308"/>
      <c r="DU254" s="308"/>
      <c r="DV254" s="308"/>
      <c r="DW254" s="308"/>
      <c r="DX254" s="308"/>
      <c r="DY254" s="308"/>
      <c r="DZ254" s="308"/>
      <c r="EA254" s="308"/>
      <c r="EB254" s="308"/>
      <c r="EC254" s="308"/>
      <c r="ED254" s="308"/>
      <c r="EE254" s="308"/>
      <c r="EF254" s="308"/>
      <c r="EG254" s="308"/>
      <c r="EH254" s="308"/>
      <c r="EI254" s="308"/>
      <c r="EJ254" s="308"/>
      <c r="EK254" s="308"/>
      <c r="EL254" s="308"/>
      <c r="EM254" s="308"/>
      <c r="EN254" s="308"/>
      <c r="EO254" s="308"/>
      <c r="EP254" s="308"/>
      <c r="EQ254" s="308"/>
      <c r="ER254" s="308"/>
      <c r="ES254" s="308"/>
      <c r="ET254" s="308"/>
      <c r="EU254" s="308"/>
      <c r="EV254" s="308"/>
      <c r="EW254" s="308"/>
    </row>
    <row r="255" spans="2:153" x14ac:dyDescent="0.25">
      <c r="B255" s="360"/>
      <c r="C255" s="360"/>
      <c r="D255" s="360"/>
      <c r="E255" s="308"/>
      <c r="F255" s="308"/>
      <c r="G255" s="308"/>
      <c r="H255" s="361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  <c r="AO255" s="308"/>
      <c r="AP255" s="308"/>
      <c r="AQ255" s="308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8"/>
      <c r="BQ255" s="308"/>
      <c r="BR255" s="308"/>
      <c r="BS255" s="308"/>
      <c r="BT255" s="308"/>
      <c r="BU255" s="308"/>
      <c r="BV255" s="308"/>
      <c r="BW255" s="308"/>
      <c r="BX255" s="308"/>
      <c r="BY255" s="308"/>
      <c r="BZ255" s="308"/>
      <c r="CA255" s="308"/>
      <c r="CB255" s="308"/>
      <c r="CC255" s="308"/>
      <c r="CD255" s="308"/>
      <c r="CE255" s="308"/>
      <c r="CF255" s="308"/>
      <c r="CG255" s="308"/>
      <c r="CH255" s="308"/>
      <c r="CI255" s="308"/>
      <c r="CJ255" s="308"/>
      <c r="CK255" s="308"/>
      <c r="CL255" s="308"/>
      <c r="CM255" s="308"/>
      <c r="CN255" s="308"/>
      <c r="CO255" s="308"/>
      <c r="CP255" s="308"/>
      <c r="CQ255" s="308"/>
      <c r="CR255" s="308"/>
      <c r="CS255" s="308"/>
      <c r="CT255" s="308"/>
      <c r="CU255" s="308"/>
      <c r="CV255" s="308"/>
      <c r="CW255" s="308"/>
      <c r="CX255" s="308"/>
      <c r="CY255" s="308"/>
      <c r="CZ255" s="308"/>
      <c r="DA255" s="308"/>
      <c r="DB255" s="308"/>
      <c r="DC255" s="308"/>
      <c r="DD255" s="308"/>
      <c r="DE255" s="308"/>
      <c r="DF255" s="308"/>
      <c r="DG255" s="308"/>
      <c r="DH255" s="308"/>
      <c r="DI255" s="308"/>
      <c r="DJ255" s="308"/>
      <c r="DK255" s="308"/>
      <c r="DL255" s="308"/>
      <c r="DM255" s="308"/>
      <c r="DN255" s="308"/>
      <c r="DO255" s="308"/>
      <c r="DP255" s="308"/>
      <c r="DQ255" s="308"/>
      <c r="DR255" s="308"/>
      <c r="DS255" s="308"/>
      <c r="DT255" s="308"/>
      <c r="DU255" s="308"/>
      <c r="DV255" s="308"/>
      <c r="DW255" s="308"/>
      <c r="DX255" s="308"/>
      <c r="DY255" s="308"/>
      <c r="DZ255" s="308"/>
      <c r="EA255" s="308"/>
      <c r="EB255" s="308"/>
      <c r="EC255" s="308"/>
      <c r="ED255" s="308"/>
      <c r="EE255" s="308"/>
      <c r="EF255" s="308"/>
      <c r="EG255" s="308"/>
      <c r="EH255" s="308"/>
      <c r="EI255" s="308"/>
      <c r="EJ255" s="308"/>
      <c r="EK255" s="308"/>
      <c r="EL255" s="308"/>
      <c r="EM255" s="308"/>
      <c r="EN255" s="308"/>
      <c r="EO255" s="308"/>
      <c r="EP255" s="308"/>
      <c r="EQ255" s="308"/>
      <c r="ER255" s="308"/>
      <c r="ES255" s="308"/>
      <c r="ET255" s="308"/>
      <c r="EU255" s="308"/>
      <c r="EV255" s="308"/>
      <c r="EW255" s="308"/>
    </row>
    <row r="256" spans="2:153" x14ac:dyDescent="0.25">
      <c r="B256" s="360"/>
      <c r="C256" s="360"/>
      <c r="D256" s="360"/>
      <c r="E256" s="308"/>
      <c r="F256" s="308"/>
      <c r="G256" s="308"/>
      <c r="H256" s="361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  <c r="AP256" s="308"/>
      <c r="AQ256" s="308"/>
      <c r="AR256" s="308"/>
      <c r="AS256" s="308"/>
      <c r="AT256" s="308"/>
      <c r="AU256" s="308"/>
      <c r="AV256" s="308"/>
      <c r="AW256" s="308"/>
      <c r="AX256" s="308"/>
      <c r="AY256" s="308"/>
      <c r="AZ256" s="308"/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8"/>
      <c r="BQ256" s="308"/>
      <c r="BR256" s="308"/>
      <c r="BS256" s="308"/>
      <c r="BT256" s="308"/>
      <c r="BU256" s="308"/>
      <c r="BV256" s="308"/>
      <c r="BW256" s="308"/>
      <c r="BX256" s="308"/>
      <c r="BY256" s="308"/>
      <c r="BZ256" s="308"/>
      <c r="CA256" s="308"/>
      <c r="CB256" s="308"/>
      <c r="CC256" s="308"/>
      <c r="CD256" s="308"/>
      <c r="CE256" s="308"/>
      <c r="CF256" s="308"/>
      <c r="CG256" s="308"/>
      <c r="CH256" s="308"/>
      <c r="CI256" s="308"/>
      <c r="CJ256" s="308"/>
      <c r="CK256" s="308"/>
      <c r="CL256" s="308"/>
      <c r="CM256" s="308"/>
      <c r="CN256" s="308"/>
      <c r="CO256" s="308"/>
      <c r="CP256" s="308"/>
      <c r="CQ256" s="308"/>
      <c r="CR256" s="308"/>
      <c r="CS256" s="308"/>
      <c r="CT256" s="308"/>
      <c r="CU256" s="308"/>
      <c r="CV256" s="308"/>
      <c r="CW256" s="308"/>
      <c r="CX256" s="308"/>
      <c r="CY256" s="308"/>
      <c r="CZ256" s="308"/>
      <c r="DA256" s="308"/>
      <c r="DB256" s="308"/>
      <c r="DC256" s="308"/>
      <c r="DD256" s="308"/>
      <c r="DE256" s="308"/>
      <c r="DF256" s="308"/>
      <c r="DG256" s="308"/>
      <c r="DH256" s="308"/>
      <c r="DI256" s="308"/>
      <c r="DJ256" s="308"/>
      <c r="DK256" s="308"/>
      <c r="DL256" s="308"/>
      <c r="DM256" s="308"/>
      <c r="DN256" s="308"/>
      <c r="DO256" s="308"/>
      <c r="DP256" s="308"/>
      <c r="DQ256" s="308"/>
      <c r="DR256" s="308"/>
      <c r="DS256" s="308"/>
      <c r="DT256" s="308"/>
      <c r="DU256" s="308"/>
      <c r="DV256" s="308"/>
      <c r="DW256" s="308"/>
      <c r="DX256" s="308"/>
      <c r="DY256" s="308"/>
      <c r="DZ256" s="308"/>
      <c r="EA256" s="308"/>
      <c r="EB256" s="308"/>
      <c r="EC256" s="308"/>
      <c r="ED256" s="308"/>
      <c r="EE256" s="308"/>
      <c r="EF256" s="308"/>
      <c r="EG256" s="308"/>
      <c r="EH256" s="308"/>
      <c r="EI256" s="308"/>
      <c r="EJ256" s="308"/>
      <c r="EK256" s="308"/>
      <c r="EL256" s="308"/>
      <c r="EM256" s="308"/>
      <c r="EN256" s="308"/>
      <c r="EO256" s="308"/>
      <c r="EP256" s="308"/>
      <c r="EQ256" s="308"/>
      <c r="ER256" s="308"/>
      <c r="ES256" s="308"/>
      <c r="ET256" s="308"/>
      <c r="EU256" s="308"/>
      <c r="EV256" s="308"/>
      <c r="EW256" s="308"/>
    </row>
    <row r="257" spans="2:153" x14ac:dyDescent="0.25">
      <c r="B257" s="360"/>
      <c r="C257" s="360"/>
      <c r="D257" s="360"/>
      <c r="E257" s="308"/>
      <c r="F257" s="308"/>
      <c r="G257" s="308"/>
      <c r="H257" s="361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8"/>
      <c r="AC257" s="308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/>
      <c r="AN257" s="308"/>
      <c r="AO257" s="308"/>
      <c r="AP257" s="308"/>
      <c r="AQ257" s="308"/>
      <c r="AR257" s="308"/>
      <c r="AS257" s="308"/>
      <c r="AT257" s="308"/>
      <c r="AU257" s="308"/>
      <c r="AV257" s="308"/>
      <c r="AW257" s="308"/>
      <c r="AX257" s="308"/>
      <c r="AY257" s="308"/>
      <c r="AZ257" s="308"/>
      <c r="BA257" s="308"/>
      <c r="BB257" s="308"/>
      <c r="BC257" s="308"/>
      <c r="BD257" s="308"/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8"/>
      <c r="BQ257" s="308"/>
      <c r="BR257" s="308"/>
      <c r="BS257" s="308"/>
      <c r="BT257" s="308"/>
      <c r="BU257" s="308"/>
      <c r="BV257" s="308"/>
      <c r="BW257" s="308"/>
      <c r="BX257" s="308"/>
      <c r="BY257" s="308"/>
      <c r="BZ257" s="308"/>
      <c r="CA257" s="308"/>
      <c r="CB257" s="308"/>
      <c r="CC257" s="308"/>
      <c r="CD257" s="308"/>
      <c r="CE257" s="308"/>
      <c r="CF257" s="308"/>
      <c r="CG257" s="308"/>
      <c r="CH257" s="308"/>
      <c r="CI257" s="308"/>
      <c r="CJ257" s="308"/>
      <c r="CK257" s="308"/>
      <c r="CL257" s="308"/>
      <c r="CM257" s="308"/>
      <c r="CN257" s="308"/>
      <c r="CO257" s="308"/>
      <c r="CP257" s="308"/>
      <c r="CQ257" s="308"/>
      <c r="CR257" s="308"/>
      <c r="CS257" s="308"/>
      <c r="CT257" s="308"/>
      <c r="CU257" s="308"/>
      <c r="CV257" s="308"/>
      <c r="CW257" s="308"/>
      <c r="CX257" s="308"/>
      <c r="CY257" s="308"/>
      <c r="CZ257" s="308"/>
      <c r="DA257" s="308"/>
      <c r="DB257" s="308"/>
      <c r="DC257" s="308"/>
      <c r="DD257" s="308"/>
      <c r="DE257" s="308"/>
      <c r="DF257" s="308"/>
      <c r="DG257" s="308"/>
      <c r="DH257" s="308"/>
      <c r="DI257" s="308"/>
      <c r="DJ257" s="308"/>
      <c r="DK257" s="308"/>
      <c r="DL257" s="308"/>
      <c r="DM257" s="308"/>
      <c r="DN257" s="308"/>
      <c r="DO257" s="308"/>
      <c r="DP257" s="308"/>
      <c r="DQ257" s="308"/>
      <c r="DR257" s="308"/>
      <c r="DS257" s="308"/>
      <c r="DT257" s="308"/>
      <c r="DU257" s="308"/>
      <c r="DV257" s="308"/>
      <c r="DW257" s="308"/>
      <c r="DX257" s="308"/>
      <c r="DY257" s="308"/>
      <c r="DZ257" s="308"/>
      <c r="EA257" s="308"/>
      <c r="EB257" s="308"/>
      <c r="EC257" s="308"/>
      <c r="ED257" s="308"/>
      <c r="EE257" s="308"/>
      <c r="EF257" s="308"/>
      <c r="EG257" s="308"/>
      <c r="EH257" s="308"/>
      <c r="EI257" s="308"/>
      <c r="EJ257" s="308"/>
      <c r="EK257" s="308"/>
      <c r="EL257" s="308"/>
      <c r="EM257" s="308"/>
      <c r="EN257" s="308"/>
      <c r="EO257" s="308"/>
      <c r="EP257" s="308"/>
      <c r="EQ257" s="308"/>
      <c r="ER257" s="308"/>
      <c r="ES257" s="308"/>
      <c r="ET257" s="308"/>
      <c r="EU257" s="308"/>
      <c r="EV257" s="308"/>
      <c r="EW257" s="308"/>
    </row>
    <row r="258" spans="2:153" x14ac:dyDescent="0.25">
      <c r="B258" s="360"/>
      <c r="C258" s="360"/>
      <c r="D258" s="360"/>
      <c r="E258" s="308"/>
      <c r="F258" s="308"/>
      <c r="G258" s="308"/>
      <c r="H258" s="361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  <c r="AP258" s="308"/>
      <c r="AQ258" s="308"/>
      <c r="AR258" s="308"/>
      <c r="AS258" s="308"/>
      <c r="AT258" s="308"/>
      <c r="AU258" s="308"/>
      <c r="AV258" s="308"/>
      <c r="AW258" s="308"/>
      <c r="AX258" s="308"/>
      <c r="AY258" s="308"/>
      <c r="AZ258" s="308"/>
      <c r="BA258" s="308"/>
      <c r="BB258" s="308"/>
      <c r="BC258" s="308"/>
      <c r="BD258" s="308"/>
      <c r="BE258" s="308"/>
      <c r="BF258" s="308"/>
      <c r="BG258" s="308"/>
      <c r="BH258" s="308"/>
      <c r="BI258" s="308"/>
      <c r="BJ258" s="308"/>
      <c r="BK258" s="308"/>
      <c r="BL258" s="308"/>
      <c r="BM258" s="308"/>
      <c r="BN258" s="308"/>
      <c r="BO258" s="308"/>
      <c r="BP258" s="308"/>
      <c r="BQ258" s="308"/>
      <c r="BR258" s="308"/>
      <c r="BS258" s="308"/>
      <c r="BT258" s="308"/>
      <c r="BU258" s="308"/>
      <c r="BV258" s="308"/>
      <c r="BW258" s="308"/>
      <c r="BX258" s="308"/>
      <c r="BY258" s="308"/>
      <c r="BZ258" s="308"/>
      <c r="CA258" s="308"/>
      <c r="CB258" s="308"/>
      <c r="CC258" s="308"/>
      <c r="CD258" s="308"/>
      <c r="CE258" s="308"/>
      <c r="CF258" s="308"/>
      <c r="CG258" s="308"/>
      <c r="CH258" s="308"/>
      <c r="CI258" s="308"/>
      <c r="CJ258" s="308"/>
      <c r="CK258" s="308"/>
      <c r="CL258" s="308"/>
      <c r="CM258" s="308"/>
      <c r="CN258" s="308"/>
      <c r="CO258" s="308"/>
      <c r="CP258" s="308"/>
      <c r="CQ258" s="308"/>
      <c r="CR258" s="308"/>
      <c r="CS258" s="308"/>
      <c r="CT258" s="308"/>
      <c r="CU258" s="308"/>
      <c r="CV258" s="308"/>
      <c r="CW258" s="308"/>
      <c r="CX258" s="308"/>
      <c r="CY258" s="308"/>
      <c r="CZ258" s="308"/>
      <c r="DA258" s="308"/>
      <c r="DB258" s="308"/>
      <c r="DC258" s="308"/>
      <c r="DD258" s="308"/>
      <c r="DE258" s="308"/>
      <c r="DF258" s="308"/>
      <c r="DG258" s="308"/>
      <c r="DH258" s="308"/>
      <c r="DI258" s="308"/>
      <c r="DJ258" s="308"/>
      <c r="DK258" s="308"/>
      <c r="DL258" s="308"/>
      <c r="DM258" s="308"/>
      <c r="DN258" s="308"/>
      <c r="DO258" s="308"/>
      <c r="DP258" s="308"/>
      <c r="DQ258" s="308"/>
      <c r="DR258" s="308"/>
      <c r="DS258" s="308"/>
      <c r="DT258" s="308"/>
      <c r="DU258" s="308"/>
      <c r="DV258" s="308"/>
      <c r="DW258" s="308"/>
      <c r="DX258" s="308"/>
      <c r="DY258" s="308"/>
      <c r="DZ258" s="308"/>
      <c r="EA258" s="308"/>
      <c r="EB258" s="308"/>
      <c r="EC258" s="308"/>
      <c r="ED258" s="308"/>
      <c r="EE258" s="308"/>
      <c r="EF258" s="308"/>
      <c r="EG258" s="308"/>
      <c r="EH258" s="308"/>
      <c r="EI258" s="308"/>
      <c r="EJ258" s="308"/>
      <c r="EK258" s="308"/>
      <c r="EL258" s="308"/>
      <c r="EM258" s="308"/>
      <c r="EN258" s="308"/>
      <c r="EO258" s="308"/>
      <c r="EP258" s="308"/>
      <c r="EQ258" s="308"/>
      <c r="ER258" s="308"/>
      <c r="ES258" s="308"/>
      <c r="ET258" s="308"/>
      <c r="EU258" s="308"/>
      <c r="EV258" s="308"/>
      <c r="EW258" s="308"/>
    </row>
    <row r="259" spans="2:153" x14ac:dyDescent="0.25">
      <c r="B259" s="360"/>
      <c r="C259" s="360"/>
      <c r="D259" s="360"/>
      <c r="E259" s="308"/>
      <c r="F259" s="308"/>
      <c r="G259" s="308"/>
      <c r="H259" s="361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  <c r="AA259" s="308"/>
      <c r="AB259" s="308"/>
      <c r="AC259" s="308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  <c r="AO259" s="308"/>
      <c r="AP259" s="308"/>
      <c r="AQ259" s="308"/>
      <c r="AR259" s="308"/>
      <c r="AS259" s="308"/>
      <c r="AT259" s="308"/>
      <c r="AU259" s="308"/>
      <c r="AV259" s="308"/>
      <c r="AW259" s="308"/>
      <c r="AX259" s="308"/>
      <c r="AY259" s="308"/>
      <c r="AZ259" s="308"/>
      <c r="BA259" s="308"/>
      <c r="BB259" s="308"/>
      <c r="BC259" s="308"/>
      <c r="BD259" s="308"/>
      <c r="BE259" s="308"/>
      <c r="BF259" s="308"/>
      <c r="BG259" s="308"/>
      <c r="BH259" s="308"/>
      <c r="BI259" s="308"/>
      <c r="BJ259" s="308"/>
      <c r="BK259" s="308"/>
      <c r="BL259" s="308"/>
      <c r="BM259" s="308"/>
      <c r="BN259" s="308"/>
      <c r="BO259" s="308"/>
      <c r="BP259" s="308"/>
      <c r="BQ259" s="308"/>
      <c r="BR259" s="308"/>
      <c r="BS259" s="308"/>
      <c r="BT259" s="308"/>
      <c r="BU259" s="308"/>
      <c r="BV259" s="308"/>
      <c r="BW259" s="308"/>
      <c r="BX259" s="308"/>
      <c r="BY259" s="308"/>
      <c r="BZ259" s="308"/>
      <c r="CA259" s="308"/>
      <c r="CB259" s="308"/>
      <c r="CC259" s="308"/>
      <c r="CD259" s="308"/>
      <c r="CE259" s="308"/>
      <c r="CF259" s="308"/>
      <c r="CG259" s="308"/>
      <c r="CH259" s="308"/>
      <c r="CI259" s="308"/>
      <c r="CJ259" s="308"/>
      <c r="CK259" s="308"/>
      <c r="CL259" s="308"/>
      <c r="CM259" s="308"/>
      <c r="CN259" s="308"/>
      <c r="CO259" s="308"/>
      <c r="CP259" s="308"/>
      <c r="CQ259" s="308"/>
      <c r="CR259" s="308"/>
      <c r="CS259" s="308"/>
      <c r="CT259" s="308"/>
      <c r="CU259" s="308"/>
      <c r="CV259" s="308"/>
      <c r="CW259" s="308"/>
      <c r="CX259" s="308"/>
      <c r="CY259" s="308"/>
      <c r="CZ259" s="308"/>
      <c r="DA259" s="308"/>
      <c r="DB259" s="308"/>
      <c r="DC259" s="308"/>
      <c r="DD259" s="308"/>
      <c r="DE259" s="308"/>
      <c r="DF259" s="308"/>
      <c r="DG259" s="308"/>
      <c r="DH259" s="308"/>
      <c r="DI259" s="308"/>
      <c r="DJ259" s="308"/>
      <c r="DK259" s="308"/>
      <c r="DL259" s="308"/>
      <c r="DM259" s="308"/>
      <c r="DN259" s="308"/>
      <c r="DO259" s="308"/>
      <c r="DP259" s="308"/>
      <c r="DQ259" s="308"/>
      <c r="DR259" s="308"/>
      <c r="DS259" s="308"/>
      <c r="DT259" s="308"/>
      <c r="DU259" s="308"/>
      <c r="DV259" s="308"/>
      <c r="DW259" s="308"/>
      <c r="DX259" s="308"/>
      <c r="DY259" s="308"/>
      <c r="DZ259" s="308"/>
      <c r="EA259" s="308"/>
      <c r="EB259" s="308"/>
      <c r="EC259" s="308"/>
      <c r="ED259" s="308"/>
      <c r="EE259" s="308"/>
      <c r="EF259" s="308"/>
      <c r="EG259" s="308"/>
      <c r="EH259" s="308"/>
      <c r="EI259" s="308"/>
      <c r="EJ259" s="308"/>
      <c r="EK259" s="308"/>
      <c r="EL259" s="308"/>
      <c r="EM259" s="308"/>
      <c r="EN259" s="308"/>
      <c r="EO259" s="308"/>
      <c r="EP259" s="308"/>
      <c r="EQ259" s="308"/>
      <c r="ER259" s="308"/>
      <c r="ES259" s="308"/>
      <c r="ET259" s="308"/>
      <c r="EU259" s="308"/>
      <c r="EV259" s="308"/>
      <c r="EW259" s="308"/>
    </row>
    <row r="260" spans="2:153" x14ac:dyDescent="0.25">
      <c r="B260" s="360"/>
      <c r="C260" s="360"/>
      <c r="D260" s="360"/>
      <c r="E260" s="308"/>
      <c r="F260" s="308"/>
      <c r="G260" s="308"/>
      <c r="H260" s="361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  <c r="AO260" s="308"/>
      <c r="AP260" s="308"/>
      <c r="AQ260" s="308"/>
      <c r="AR260" s="308"/>
      <c r="AS260" s="308"/>
      <c r="AT260" s="308"/>
      <c r="AU260" s="308"/>
      <c r="AV260" s="308"/>
      <c r="AW260" s="308"/>
      <c r="AX260" s="308"/>
      <c r="AY260" s="308"/>
      <c r="AZ260" s="308"/>
      <c r="BA260" s="308"/>
      <c r="BB260" s="308"/>
      <c r="BC260" s="308"/>
      <c r="BD260" s="308"/>
      <c r="BE260" s="308"/>
      <c r="BF260" s="308"/>
      <c r="BG260" s="308"/>
      <c r="BH260" s="308"/>
      <c r="BI260" s="308"/>
      <c r="BJ260" s="308"/>
      <c r="BK260" s="308"/>
      <c r="BL260" s="308"/>
      <c r="BM260" s="308"/>
      <c r="BN260" s="308"/>
      <c r="BO260" s="308"/>
      <c r="BP260" s="308"/>
      <c r="BQ260" s="308"/>
      <c r="BR260" s="308"/>
      <c r="BS260" s="308"/>
      <c r="BT260" s="308"/>
      <c r="BU260" s="308"/>
      <c r="BV260" s="308"/>
      <c r="BW260" s="308"/>
      <c r="BX260" s="308"/>
      <c r="BY260" s="308"/>
      <c r="BZ260" s="308"/>
      <c r="CA260" s="308"/>
      <c r="CB260" s="308"/>
      <c r="CC260" s="308"/>
      <c r="CD260" s="308"/>
      <c r="CE260" s="308"/>
      <c r="CF260" s="308"/>
      <c r="CG260" s="308"/>
      <c r="CH260" s="308"/>
      <c r="CI260" s="308"/>
      <c r="CJ260" s="308"/>
      <c r="CK260" s="308"/>
      <c r="CL260" s="308"/>
      <c r="CM260" s="308"/>
      <c r="CN260" s="308"/>
      <c r="CO260" s="308"/>
      <c r="CP260" s="308"/>
      <c r="CQ260" s="308"/>
      <c r="CR260" s="308"/>
      <c r="CS260" s="308"/>
      <c r="CT260" s="308"/>
      <c r="CU260" s="308"/>
      <c r="CV260" s="308"/>
      <c r="CW260" s="308"/>
      <c r="CX260" s="308"/>
      <c r="CY260" s="308"/>
      <c r="CZ260" s="308"/>
      <c r="DA260" s="308"/>
      <c r="DB260" s="308"/>
      <c r="DC260" s="308"/>
      <c r="DD260" s="308"/>
      <c r="DE260" s="308"/>
      <c r="DF260" s="308"/>
      <c r="DG260" s="308"/>
      <c r="DH260" s="308"/>
      <c r="DI260" s="308"/>
      <c r="DJ260" s="308"/>
      <c r="DK260" s="308"/>
      <c r="DL260" s="308"/>
      <c r="DM260" s="308"/>
      <c r="DN260" s="308"/>
      <c r="DO260" s="308"/>
      <c r="DP260" s="308"/>
      <c r="DQ260" s="308"/>
      <c r="DR260" s="308"/>
      <c r="DS260" s="308"/>
      <c r="DT260" s="308"/>
      <c r="DU260" s="308"/>
      <c r="DV260" s="308"/>
      <c r="DW260" s="308"/>
      <c r="DX260" s="308"/>
      <c r="DY260" s="308"/>
      <c r="DZ260" s="308"/>
      <c r="EA260" s="308"/>
      <c r="EB260" s="308"/>
      <c r="EC260" s="308"/>
      <c r="ED260" s="308"/>
      <c r="EE260" s="308"/>
      <c r="EF260" s="308"/>
      <c r="EG260" s="308"/>
      <c r="EH260" s="308"/>
      <c r="EI260" s="308"/>
      <c r="EJ260" s="308"/>
      <c r="EK260" s="308"/>
      <c r="EL260" s="308"/>
      <c r="EM260" s="308"/>
      <c r="EN260" s="308"/>
      <c r="EO260" s="308"/>
      <c r="EP260" s="308"/>
      <c r="EQ260" s="308"/>
      <c r="ER260" s="308"/>
      <c r="ES260" s="308"/>
      <c r="ET260" s="308"/>
      <c r="EU260" s="308"/>
      <c r="EV260" s="308"/>
      <c r="EW260" s="308"/>
    </row>
    <row r="261" spans="2:153" x14ac:dyDescent="0.25">
      <c r="B261" s="360"/>
      <c r="C261" s="360"/>
      <c r="D261" s="360"/>
      <c r="E261" s="308"/>
      <c r="F261" s="308"/>
      <c r="G261" s="308"/>
      <c r="H261" s="361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  <c r="AA261" s="308"/>
      <c r="AB261" s="308"/>
      <c r="AC261" s="308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  <c r="AO261" s="308"/>
      <c r="AP261" s="308"/>
      <c r="AQ261" s="308"/>
      <c r="AR261" s="308"/>
      <c r="AS261" s="308"/>
      <c r="AT261" s="308"/>
      <c r="AU261" s="308"/>
      <c r="AV261" s="308"/>
      <c r="AW261" s="308"/>
      <c r="AX261" s="308"/>
      <c r="AY261" s="308"/>
      <c r="AZ261" s="308"/>
      <c r="BA261" s="308"/>
      <c r="BB261" s="308"/>
      <c r="BC261" s="308"/>
      <c r="BD261" s="308"/>
      <c r="BE261" s="308"/>
      <c r="BF261" s="308"/>
      <c r="BG261" s="308"/>
      <c r="BH261" s="308"/>
      <c r="BI261" s="308"/>
      <c r="BJ261" s="308"/>
      <c r="BK261" s="308"/>
      <c r="BL261" s="308"/>
      <c r="BM261" s="308"/>
      <c r="BN261" s="308"/>
      <c r="BO261" s="308"/>
      <c r="BP261" s="308"/>
      <c r="BQ261" s="308"/>
      <c r="BR261" s="308"/>
      <c r="BS261" s="308"/>
      <c r="BT261" s="308"/>
      <c r="BU261" s="308"/>
      <c r="BV261" s="308"/>
      <c r="BW261" s="308"/>
      <c r="BX261" s="308"/>
      <c r="BY261" s="308"/>
      <c r="BZ261" s="308"/>
      <c r="CA261" s="308"/>
      <c r="CB261" s="308"/>
      <c r="CC261" s="308"/>
      <c r="CD261" s="308"/>
      <c r="CE261" s="308"/>
      <c r="CF261" s="308"/>
      <c r="CG261" s="308"/>
      <c r="CH261" s="308"/>
      <c r="CI261" s="308"/>
      <c r="CJ261" s="308"/>
      <c r="CK261" s="308"/>
      <c r="CL261" s="308"/>
      <c r="CM261" s="308"/>
      <c r="CN261" s="308"/>
      <c r="CO261" s="308"/>
      <c r="CP261" s="308"/>
      <c r="CQ261" s="308"/>
      <c r="CR261" s="308"/>
      <c r="CS261" s="308"/>
      <c r="CT261" s="308"/>
      <c r="CU261" s="308"/>
      <c r="CV261" s="308"/>
      <c r="CW261" s="308"/>
      <c r="CX261" s="308"/>
      <c r="CY261" s="308"/>
      <c r="CZ261" s="308"/>
      <c r="DA261" s="308"/>
      <c r="DB261" s="308"/>
      <c r="DC261" s="308"/>
      <c r="DD261" s="308"/>
      <c r="DE261" s="308"/>
      <c r="DF261" s="308"/>
      <c r="DG261" s="308"/>
      <c r="DH261" s="308"/>
      <c r="DI261" s="308"/>
      <c r="DJ261" s="308"/>
      <c r="DK261" s="308"/>
      <c r="DL261" s="308"/>
      <c r="DM261" s="308"/>
      <c r="DN261" s="308"/>
      <c r="DO261" s="308"/>
      <c r="DP261" s="308"/>
      <c r="DQ261" s="308"/>
      <c r="DR261" s="308"/>
      <c r="DS261" s="308"/>
      <c r="DT261" s="308"/>
      <c r="DU261" s="308"/>
      <c r="DV261" s="308"/>
      <c r="DW261" s="308"/>
      <c r="DX261" s="308"/>
      <c r="DY261" s="308"/>
      <c r="DZ261" s="308"/>
      <c r="EA261" s="308"/>
      <c r="EB261" s="308"/>
      <c r="EC261" s="308"/>
      <c r="ED261" s="308"/>
      <c r="EE261" s="308"/>
      <c r="EF261" s="308"/>
      <c r="EG261" s="308"/>
      <c r="EH261" s="308"/>
      <c r="EI261" s="308"/>
      <c r="EJ261" s="308"/>
      <c r="EK261" s="308"/>
      <c r="EL261" s="308"/>
      <c r="EM261" s="308"/>
      <c r="EN261" s="308"/>
      <c r="EO261" s="308"/>
      <c r="EP261" s="308"/>
      <c r="EQ261" s="308"/>
      <c r="ER261" s="308"/>
      <c r="ES261" s="308"/>
      <c r="ET261" s="308"/>
      <c r="EU261" s="308"/>
      <c r="EV261" s="308"/>
      <c r="EW261" s="308"/>
    </row>
    <row r="262" spans="2:153" x14ac:dyDescent="0.25">
      <c r="B262" s="360"/>
      <c r="C262" s="360"/>
      <c r="D262" s="360"/>
      <c r="E262" s="308"/>
      <c r="F262" s="308"/>
      <c r="G262" s="308"/>
      <c r="H262" s="361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  <c r="AA262" s="308"/>
      <c r="AB262" s="308"/>
      <c r="AC262" s="308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  <c r="AO262" s="308"/>
      <c r="AP262" s="308"/>
      <c r="AQ262" s="308"/>
      <c r="AR262" s="308"/>
      <c r="AS262" s="308"/>
      <c r="AT262" s="308"/>
      <c r="AU262" s="308"/>
      <c r="AV262" s="308"/>
      <c r="AW262" s="308"/>
      <c r="AX262" s="308"/>
      <c r="AY262" s="308"/>
      <c r="AZ262" s="308"/>
      <c r="BA262" s="308"/>
      <c r="BB262" s="308"/>
      <c r="BC262" s="308"/>
      <c r="BD262" s="308"/>
      <c r="BE262" s="308"/>
      <c r="BF262" s="308"/>
      <c r="BG262" s="308"/>
      <c r="BH262" s="308"/>
      <c r="BI262" s="308"/>
      <c r="BJ262" s="308"/>
      <c r="BK262" s="308"/>
      <c r="BL262" s="308"/>
      <c r="BM262" s="308"/>
      <c r="BN262" s="308"/>
      <c r="BO262" s="308"/>
      <c r="BP262" s="308"/>
      <c r="BQ262" s="308"/>
      <c r="BR262" s="308"/>
      <c r="BS262" s="308"/>
      <c r="BT262" s="308"/>
      <c r="BU262" s="308"/>
      <c r="BV262" s="308"/>
      <c r="BW262" s="308"/>
      <c r="BX262" s="308"/>
      <c r="BY262" s="308"/>
      <c r="BZ262" s="308"/>
      <c r="CA262" s="308"/>
      <c r="CB262" s="308"/>
      <c r="CC262" s="308"/>
      <c r="CD262" s="308"/>
      <c r="CE262" s="308"/>
      <c r="CF262" s="308"/>
      <c r="CG262" s="308"/>
      <c r="CH262" s="308"/>
      <c r="CI262" s="308"/>
      <c r="CJ262" s="308"/>
      <c r="CK262" s="308"/>
      <c r="CL262" s="308"/>
      <c r="CM262" s="308"/>
      <c r="CN262" s="308"/>
      <c r="CO262" s="308"/>
      <c r="CP262" s="308"/>
      <c r="CQ262" s="308"/>
      <c r="CR262" s="308"/>
      <c r="CS262" s="308"/>
      <c r="CT262" s="308"/>
      <c r="CU262" s="308"/>
      <c r="CV262" s="308"/>
      <c r="CW262" s="308"/>
      <c r="CX262" s="308"/>
      <c r="CY262" s="308"/>
      <c r="CZ262" s="308"/>
      <c r="DA262" s="308"/>
      <c r="DB262" s="308"/>
      <c r="DC262" s="308"/>
      <c r="DD262" s="308"/>
      <c r="DE262" s="308"/>
      <c r="DF262" s="308"/>
      <c r="DG262" s="308"/>
      <c r="DH262" s="308"/>
      <c r="DI262" s="308"/>
      <c r="DJ262" s="308"/>
      <c r="DK262" s="308"/>
      <c r="DL262" s="308"/>
      <c r="DM262" s="308"/>
      <c r="DN262" s="308"/>
      <c r="DO262" s="308"/>
      <c r="DP262" s="308"/>
      <c r="DQ262" s="308"/>
      <c r="DR262" s="308"/>
      <c r="DS262" s="308"/>
      <c r="DT262" s="308"/>
      <c r="DU262" s="308"/>
      <c r="DV262" s="308"/>
      <c r="DW262" s="308"/>
      <c r="DX262" s="308"/>
      <c r="DY262" s="308"/>
      <c r="DZ262" s="308"/>
      <c r="EA262" s="308"/>
      <c r="EB262" s="308"/>
      <c r="EC262" s="308"/>
      <c r="ED262" s="308"/>
      <c r="EE262" s="308"/>
      <c r="EF262" s="308"/>
      <c r="EG262" s="308"/>
      <c r="EH262" s="308"/>
      <c r="EI262" s="308"/>
      <c r="EJ262" s="308"/>
      <c r="EK262" s="308"/>
      <c r="EL262" s="308"/>
      <c r="EM262" s="308"/>
      <c r="EN262" s="308"/>
      <c r="EO262" s="308"/>
      <c r="EP262" s="308"/>
      <c r="EQ262" s="308"/>
      <c r="ER262" s="308"/>
      <c r="ES262" s="308"/>
      <c r="ET262" s="308"/>
      <c r="EU262" s="308"/>
      <c r="EV262" s="308"/>
      <c r="EW262" s="308"/>
    </row>
    <row r="263" spans="2:153" x14ac:dyDescent="0.25">
      <c r="B263" s="360"/>
      <c r="C263" s="360"/>
      <c r="D263" s="360"/>
      <c r="E263" s="308"/>
      <c r="F263" s="308"/>
      <c r="G263" s="308"/>
      <c r="H263" s="361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  <c r="AA263" s="308"/>
      <c r="AB263" s="308"/>
      <c r="AC263" s="308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8"/>
      <c r="AN263" s="308"/>
      <c r="AO263" s="308"/>
      <c r="AP263" s="308"/>
      <c r="AQ263" s="308"/>
      <c r="AR263" s="308"/>
      <c r="AS263" s="308"/>
      <c r="AT263" s="308"/>
      <c r="AU263" s="308"/>
      <c r="AV263" s="308"/>
      <c r="AW263" s="308"/>
      <c r="AX263" s="308"/>
      <c r="AY263" s="308"/>
      <c r="AZ263" s="308"/>
      <c r="BA263" s="308"/>
      <c r="BB263" s="308"/>
      <c r="BC263" s="308"/>
      <c r="BD263" s="308"/>
      <c r="BE263" s="308"/>
      <c r="BF263" s="308"/>
      <c r="BG263" s="308"/>
      <c r="BH263" s="308"/>
      <c r="BI263" s="308"/>
      <c r="BJ263" s="308"/>
      <c r="BK263" s="308"/>
      <c r="BL263" s="308"/>
      <c r="BM263" s="308"/>
      <c r="BN263" s="308"/>
      <c r="BO263" s="308"/>
      <c r="BP263" s="308"/>
      <c r="BQ263" s="308"/>
      <c r="BR263" s="308"/>
      <c r="BS263" s="308"/>
      <c r="BT263" s="308"/>
      <c r="BU263" s="308"/>
      <c r="BV263" s="308"/>
      <c r="BW263" s="308"/>
      <c r="BX263" s="308"/>
      <c r="BY263" s="308"/>
      <c r="BZ263" s="308"/>
      <c r="CA263" s="308"/>
      <c r="CB263" s="308"/>
      <c r="CC263" s="308"/>
      <c r="CD263" s="308"/>
      <c r="CE263" s="308"/>
      <c r="CF263" s="308"/>
      <c r="CG263" s="308"/>
      <c r="CH263" s="308"/>
      <c r="CI263" s="308"/>
      <c r="CJ263" s="308"/>
      <c r="CK263" s="308"/>
      <c r="CL263" s="308"/>
      <c r="CM263" s="308"/>
      <c r="CN263" s="308"/>
      <c r="CO263" s="308"/>
      <c r="CP263" s="308"/>
      <c r="CQ263" s="308"/>
      <c r="CR263" s="308"/>
      <c r="CS263" s="308"/>
      <c r="CT263" s="308"/>
      <c r="CU263" s="308"/>
      <c r="CV263" s="308"/>
      <c r="CW263" s="308"/>
      <c r="CX263" s="308"/>
      <c r="CY263" s="308"/>
      <c r="CZ263" s="308"/>
      <c r="DA263" s="308"/>
      <c r="DB263" s="308"/>
      <c r="DC263" s="308"/>
      <c r="DD263" s="308"/>
      <c r="DE263" s="308"/>
      <c r="DF263" s="308"/>
      <c r="DG263" s="308"/>
      <c r="DH263" s="308"/>
      <c r="DI263" s="308"/>
      <c r="DJ263" s="308"/>
      <c r="DK263" s="308"/>
      <c r="DL263" s="308"/>
      <c r="DM263" s="308"/>
      <c r="DN263" s="308"/>
      <c r="DO263" s="308"/>
      <c r="DP263" s="308"/>
      <c r="DQ263" s="308"/>
      <c r="DR263" s="308"/>
      <c r="DS263" s="308"/>
      <c r="DT263" s="308"/>
      <c r="DU263" s="308"/>
      <c r="DV263" s="308"/>
      <c r="DW263" s="308"/>
      <c r="DX263" s="308"/>
      <c r="DY263" s="308"/>
      <c r="DZ263" s="308"/>
      <c r="EA263" s="308"/>
      <c r="EB263" s="308"/>
      <c r="EC263" s="308"/>
      <c r="ED263" s="308"/>
      <c r="EE263" s="308"/>
      <c r="EF263" s="308"/>
      <c r="EG263" s="308"/>
      <c r="EH263" s="308"/>
      <c r="EI263" s="308"/>
      <c r="EJ263" s="308"/>
      <c r="EK263" s="308"/>
      <c r="EL263" s="308"/>
      <c r="EM263" s="308"/>
      <c r="EN263" s="308"/>
      <c r="EO263" s="308"/>
      <c r="EP263" s="308"/>
      <c r="EQ263" s="308"/>
      <c r="ER263" s="308"/>
      <c r="ES263" s="308"/>
      <c r="ET263" s="308"/>
      <c r="EU263" s="308"/>
      <c r="EV263" s="308"/>
      <c r="EW263" s="308"/>
    </row>
    <row r="264" spans="2:153" x14ac:dyDescent="0.25">
      <c r="B264" s="360"/>
      <c r="C264" s="360"/>
      <c r="D264" s="360"/>
      <c r="E264" s="308"/>
      <c r="F264" s="308"/>
      <c r="G264" s="308"/>
      <c r="H264" s="361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08"/>
      <c r="X264" s="308"/>
      <c r="Y264" s="308"/>
      <c r="Z264" s="308"/>
      <c r="AA264" s="308"/>
      <c r="AB264" s="308"/>
      <c r="AC264" s="308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8"/>
      <c r="AN264" s="308"/>
      <c r="AO264" s="308"/>
      <c r="AP264" s="308"/>
      <c r="AQ264" s="308"/>
      <c r="AR264" s="308"/>
      <c r="AS264" s="308"/>
      <c r="AT264" s="308"/>
      <c r="AU264" s="308"/>
      <c r="AV264" s="308"/>
      <c r="AW264" s="308"/>
      <c r="AX264" s="308"/>
      <c r="AY264" s="308"/>
      <c r="AZ264" s="308"/>
      <c r="BA264" s="308"/>
      <c r="BB264" s="308"/>
      <c r="BC264" s="308"/>
      <c r="BD264" s="308"/>
      <c r="BE264" s="308"/>
      <c r="BF264" s="308"/>
      <c r="BG264" s="308"/>
      <c r="BH264" s="308"/>
      <c r="BI264" s="308"/>
      <c r="BJ264" s="308"/>
      <c r="BK264" s="308"/>
      <c r="BL264" s="308"/>
      <c r="BM264" s="308"/>
      <c r="BN264" s="308"/>
      <c r="BO264" s="308"/>
      <c r="BP264" s="308"/>
      <c r="BQ264" s="308"/>
      <c r="BR264" s="308"/>
      <c r="BS264" s="308"/>
      <c r="BT264" s="308"/>
      <c r="BU264" s="308"/>
      <c r="BV264" s="308"/>
      <c r="BW264" s="308"/>
      <c r="BX264" s="308"/>
      <c r="BY264" s="308"/>
      <c r="BZ264" s="308"/>
      <c r="CA264" s="308"/>
      <c r="CB264" s="308"/>
      <c r="CC264" s="308"/>
      <c r="CD264" s="308"/>
      <c r="CE264" s="308"/>
      <c r="CF264" s="308"/>
      <c r="CG264" s="308"/>
      <c r="CH264" s="308"/>
      <c r="CI264" s="308"/>
      <c r="CJ264" s="308"/>
      <c r="CK264" s="308"/>
      <c r="CL264" s="308"/>
      <c r="CM264" s="308"/>
      <c r="CN264" s="308"/>
      <c r="CO264" s="308"/>
      <c r="CP264" s="308"/>
      <c r="CQ264" s="308"/>
      <c r="CR264" s="308"/>
      <c r="CS264" s="308"/>
      <c r="CT264" s="308"/>
      <c r="CU264" s="308"/>
      <c r="CV264" s="308"/>
      <c r="CW264" s="308"/>
      <c r="CX264" s="308"/>
      <c r="CY264" s="308"/>
      <c r="CZ264" s="308"/>
      <c r="DA264" s="308"/>
      <c r="DB264" s="308"/>
      <c r="DC264" s="308"/>
      <c r="DD264" s="308"/>
      <c r="DE264" s="308"/>
      <c r="DF264" s="308"/>
      <c r="DG264" s="308"/>
      <c r="DH264" s="308"/>
      <c r="DI264" s="308"/>
      <c r="DJ264" s="308"/>
      <c r="DK264" s="308"/>
      <c r="DL264" s="308"/>
      <c r="DM264" s="308"/>
      <c r="DN264" s="308"/>
      <c r="DO264" s="308"/>
      <c r="DP264" s="308"/>
      <c r="DQ264" s="308"/>
      <c r="DR264" s="308"/>
      <c r="DS264" s="308"/>
      <c r="DT264" s="308"/>
      <c r="DU264" s="308"/>
      <c r="DV264" s="308"/>
      <c r="DW264" s="308"/>
      <c r="DX264" s="308"/>
      <c r="DY264" s="308"/>
      <c r="DZ264" s="308"/>
      <c r="EA264" s="308"/>
      <c r="EB264" s="308"/>
      <c r="EC264" s="308"/>
      <c r="ED264" s="308"/>
      <c r="EE264" s="308"/>
      <c r="EF264" s="308"/>
      <c r="EG264" s="308"/>
      <c r="EH264" s="308"/>
      <c r="EI264" s="308"/>
      <c r="EJ264" s="308"/>
      <c r="EK264" s="308"/>
      <c r="EL264" s="308"/>
      <c r="EM264" s="308"/>
      <c r="EN264" s="308"/>
      <c r="EO264" s="308"/>
      <c r="EP264" s="308"/>
      <c r="EQ264" s="308"/>
      <c r="ER264" s="308"/>
      <c r="ES264" s="308"/>
      <c r="ET264" s="308"/>
      <c r="EU264" s="308"/>
      <c r="EV264" s="308"/>
      <c r="EW264" s="308"/>
    </row>
    <row r="265" spans="2:153" x14ac:dyDescent="0.25">
      <c r="B265" s="360"/>
      <c r="C265" s="360"/>
      <c r="D265" s="360"/>
      <c r="E265" s="308"/>
      <c r="F265" s="308"/>
      <c r="G265" s="308"/>
      <c r="H265" s="361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  <c r="AP265" s="308"/>
      <c r="AQ265" s="308"/>
      <c r="AR265" s="308"/>
      <c r="AS265" s="308"/>
      <c r="AT265" s="308"/>
      <c r="AU265" s="308"/>
      <c r="AV265" s="308"/>
      <c r="AW265" s="308"/>
      <c r="AX265" s="308"/>
      <c r="AY265" s="308"/>
      <c r="AZ265" s="308"/>
      <c r="BA265" s="308"/>
      <c r="BB265" s="308"/>
      <c r="BC265" s="308"/>
      <c r="BD265" s="308"/>
      <c r="BE265" s="308"/>
      <c r="BF265" s="308"/>
      <c r="BG265" s="308"/>
      <c r="BH265" s="308"/>
      <c r="BI265" s="308"/>
      <c r="BJ265" s="308"/>
      <c r="BK265" s="308"/>
      <c r="BL265" s="308"/>
      <c r="BM265" s="308"/>
      <c r="BN265" s="308"/>
      <c r="BO265" s="308"/>
      <c r="BP265" s="308"/>
      <c r="BQ265" s="308"/>
      <c r="BR265" s="308"/>
      <c r="BS265" s="308"/>
      <c r="BT265" s="308"/>
      <c r="BU265" s="308"/>
      <c r="BV265" s="308"/>
      <c r="BW265" s="308"/>
      <c r="BX265" s="308"/>
      <c r="BY265" s="308"/>
      <c r="BZ265" s="308"/>
      <c r="CA265" s="308"/>
      <c r="CB265" s="308"/>
      <c r="CC265" s="308"/>
      <c r="CD265" s="308"/>
      <c r="CE265" s="308"/>
      <c r="CF265" s="308"/>
      <c r="CG265" s="308"/>
      <c r="CH265" s="308"/>
      <c r="CI265" s="308"/>
      <c r="CJ265" s="308"/>
      <c r="CK265" s="308"/>
      <c r="CL265" s="308"/>
      <c r="CM265" s="308"/>
      <c r="CN265" s="308"/>
      <c r="CO265" s="308"/>
      <c r="CP265" s="308"/>
      <c r="CQ265" s="308"/>
      <c r="CR265" s="308"/>
      <c r="CS265" s="308"/>
      <c r="CT265" s="308"/>
      <c r="CU265" s="308"/>
      <c r="CV265" s="308"/>
      <c r="CW265" s="308"/>
      <c r="CX265" s="308"/>
      <c r="CY265" s="308"/>
      <c r="CZ265" s="308"/>
      <c r="DA265" s="308"/>
      <c r="DB265" s="308"/>
      <c r="DC265" s="308"/>
      <c r="DD265" s="308"/>
      <c r="DE265" s="308"/>
      <c r="DF265" s="308"/>
      <c r="DG265" s="308"/>
      <c r="DH265" s="308"/>
      <c r="DI265" s="308"/>
      <c r="DJ265" s="308"/>
      <c r="DK265" s="308"/>
      <c r="DL265" s="308"/>
      <c r="DM265" s="308"/>
      <c r="DN265" s="308"/>
      <c r="DO265" s="308"/>
      <c r="DP265" s="308"/>
      <c r="DQ265" s="308"/>
      <c r="DR265" s="308"/>
      <c r="DS265" s="308"/>
      <c r="DT265" s="308"/>
      <c r="DU265" s="308"/>
      <c r="DV265" s="308"/>
      <c r="DW265" s="308"/>
      <c r="DX265" s="308"/>
      <c r="DY265" s="308"/>
      <c r="DZ265" s="308"/>
      <c r="EA265" s="308"/>
      <c r="EB265" s="308"/>
      <c r="EC265" s="308"/>
      <c r="ED265" s="308"/>
      <c r="EE265" s="308"/>
      <c r="EF265" s="308"/>
      <c r="EG265" s="308"/>
      <c r="EH265" s="308"/>
      <c r="EI265" s="308"/>
      <c r="EJ265" s="308"/>
      <c r="EK265" s="308"/>
      <c r="EL265" s="308"/>
      <c r="EM265" s="308"/>
      <c r="EN265" s="308"/>
      <c r="EO265" s="308"/>
      <c r="EP265" s="308"/>
      <c r="EQ265" s="308"/>
      <c r="ER265" s="308"/>
      <c r="ES265" s="308"/>
      <c r="ET265" s="308"/>
      <c r="EU265" s="308"/>
      <c r="EV265" s="308"/>
      <c r="EW265" s="308"/>
    </row>
    <row r="266" spans="2:153" x14ac:dyDescent="0.25">
      <c r="B266" s="360"/>
      <c r="C266" s="360"/>
      <c r="D266" s="360"/>
      <c r="E266" s="308"/>
      <c r="F266" s="308"/>
      <c r="G266" s="308"/>
      <c r="H266" s="361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  <c r="AP266" s="308"/>
      <c r="AQ266" s="308"/>
      <c r="AR266" s="308"/>
      <c r="AS266" s="308"/>
      <c r="AT266" s="308"/>
      <c r="AU266" s="308"/>
      <c r="AV266" s="308"/>
      <c r="AW266" s="308"/>
      <c r="AX266" s="308"/>
      <c r="AY266" s="308"/>
      <c r="AZ266" s="308"/>
      <c r="BA266" s="308"/>
      <c r="BB266" s="308"/>
      <c r="BC266" s="308"/>
      <c r="BD266" s="308"/>
      <c r="BE266" s="308"/>
      <c r="BF266" s="308"/>
      <c r="BG266" s="308"/>
      <c r="BH266" s="308"/>
      <c r="BI266" s="308"/>
      <c r="BJ266" s="308"/>
      <c r="BK266" s="308"/>
      <c r="BL266" s="308"/>
      <c r="BM266" s="308"/>
      <c r="BN266" s="308"/>
      <c r="BO266" s="308"/>
      <c r="BP266" s="308"/>
      <c r="BQ266" s="308"/>
      <c r="BR266" s="308"/>
      <c r="BS266" s="308"/>
      <c r="BT266" s="308"/>
      <c r="BU266" s="308"/>
      <c r="BV266" s="308"/>
      <c r="BW266" s="308"/>
      <c r="BX266" s="308"/>
      <c r="BY266" s="308"/>
      <c r="BZ266" s="308"/>
      <c r="CA266" s="308"/>
      <c r="CB266" s="308"/>
      <c r="CC266" s="308"/>
      <c r="CD266" s="308"/>
      <c r="CE266" s="308"/>
      <c r="CF266" s="308"/>
      <c r="CG266" s="308"/>
      <c r="CH266" s="308"/>
      <c r="CI266" s="308"/>
      <c r="CJ266" s="308"/>
      <c r="CK266" s="308"/>
      <c r="CL266" s="308"/>
      <c r="CM266" s="308"/>
      <c r="CN266" s="308"/>
      <c r="CO266" s="308"/>
      <c r="CP266" s="308"/>
      <c r="CQ266" s="308"/>
      <c r="CR266" s="308"/>
      <c r="CS266" s="308"/>
      <c r="CT266" s="308"/>
      <c r="CU266" s="308"/>
      <c r="CV266" s="308"/>
      <c r="CW266" s="308"/>
      <c r="CX266" s="308"/>
      <c r="CY266" s="308"/>
      <c r="CZ266" s="308"/>
      <c r="DA266" s="308"/>
      <c r="DB266" s="308"/>
      <c r="DC266" s="308"/>
      <c r="DD266" s="308"/>
      <c r="DE266" s="308"/>
      <c r="DF266" s="308"/>
      <c r="DG266" s="308"/>
      <c r="DH266" s="308"/>
      <c r="DI266" s="308"/>
      <c r="DJ266" s="308"/>
      <c r="DK266" s="308"/>
      <c r="DL266" s="308"/>
      <c r="DM266" s="308"/>
      <c r="DN266" s="308"/>
      <c r="DO266" s="308"/>
      <c r="DP266" s="308"/>
      <c r="DQ266" s="308"/>
      <c r="DR266" s="308"/>
      <c r="DS266" s="308"/>
      <c r="DT266" s="308"/>
      <c r="DU266" s="308"/>
      <c r="DV266" s="308"/>
      <c r="DW266" s="308"/>
      <c r="DX266" s="308"/>
      <c r="DY266" s="308"/>
      <c r="DZ266" s="308"/>
      <c r="EA266" s="308"/>
      <c r="EB266" s="308"/>
      <c r="EC266" s="308"/>
      <c r="ED266" s="308"/>
      <c r="EE266" s="308"/>
      <c r="EF266" s="308"/>
      <c r="EG266" s="308"/>
      <c r="EH266" s="308"/>
      <c r="EI266" s="308"/>
      <c r="EJ266" s="308"/>
      <c r="EK266" s="308"/>
      <c r="EL266" s="308"/>
      <c r="EM266" s="308"/>
      <c r="EN266" s="308"/>
      <c r="EO266" s="308"/>
      <c r="EP266" s="308"/>
      <c r="EQ266" s="308"/>
      <c r="ER266" s="308"/>
      <c r="ES266" s="308"/>
      <c r="ET266" s="308"/>
      <c r="EU266" s="308"/>
      <c r="EV266" s="308"/>
      <c r="EW266" s="308"/>
    </row>
    <row r="267" spans="2:153" x14ac:dyDescent="0.25">
      <c r="B267" s="360"/>
      <c r="C267" s="360"/>
      <c r="D267" s="360"/>
      <c r="E267" s="308"/>
      <c r="F267" s="308"/>
      <c r="G267" s="308"/>
      <c r="H267" s="361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  <c r="AP267" s="308"/>
      <c r="AQ267" s="308"/>
      <c r="AR267" s="308"/>
      <c r="AS267" s="308"/>
      <c r="AT267" s="308"/>
      <c r="AU267" s="308"/>
      <c r="AV267" s="308"/>
      <c r="AW267" s="308"/>
      <c r="AX267" s="308"/>
      <c r="AY267" s="308"/>
      <c r="AZ267" s="308"/>
      <c r="BA267" s="308"/>
      <c r="BB267" s="308"/>
      <c r="BC267" s="308"/>
      <c r="BD267" s="308"/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8"/>
      <c r="BQ267" s="308"/>
      <c r="BR267" s="308"/>
      <c r="BS267" s="308"/>
      <c r="BT267" s="308"/>
      <c r="BU267" s="308"/>
      <c r="BV267" s="308"/>
      <c r="BW267" s="308"/>
      <c r="BX267" s="308"/>
      <c r="BY267" s="308"/>
      <c r="BZ267" s="308"/>
      <c r="CA267" s="308"/>
      <c r="CB267" s="308"/>
      <c r="CC267" s="308"/>
      <c r="CD267" s="308"/>
      <c r="CE267" s="308"/>
      <c r="CF267" s="308"/>
      <c r="CG267" s="308"/>
      <c r="CH267" s="308"/>
      <c r="CI267" s="308"/>
      <c r="CJ267" s="308"/>
      <c r="CK267" s="308"/>
      <c r="CL267" s="308"/>
      <c r="CM267" s="308"/>
      <c r="CN267" s="308"/>
      <c r="CO267" s="308"/>
      <c r="CP267" s="308"/>
      <c r="CQ267" s="308"/>
      <c r="CR267" s="308"/>
      <c r="CS267" s="308"/>
      <c r="CT267" s="308"/>
      <c r="CU267" s="308"/>
      <c r="CV267" s="308"/>
      <c r="CW267" s="308"/>
      <c r="CX267" s="308"/>
      <c r="CY267" s="308"/>
      <c r="CZ267" s="308"/>
      <c r="DA267" s="308"/>
      <c r="DB267" s="308"/>
      <c r="DC267" s="308"/>
      <c r="DD267" s="308"/>
      <c r="DE267" s="308"/>
      <c r="DF267" s="308"/>
      <c r="DG267" s="308"/>
      <c r="DH267" s="308"/>
      <c r="DI267" s="308"/>
      <c r="DJ267" s="308"/>
      <c r="DK267" s="308"/>
      <c r="DL267" s="308"/>
      <c r="DM267" s="308"/>
      <c r="DN267" s="308"/>
      <c r="DO267" s="308"/>
      <c r="DP267" s="308"/>
      <c r="DQ267" s="308"/>
      <c r="DR267" s="308"/>
      <c r="DS267" s="308"/>
      <c r="DT267" s="308"/>
      <c r="DU267" s="308"/>
      <c r="DV267" s="308"/>
      <c r="DW267" s="308"/>
      <c r="DX267" s="308"/>
      <c r="DY267" s="308"/>
      <c r="DZ267" s="308"/>
      <c r="EA267" s="308"/>
      <c r="EB267" s="308"/>
      <c r="EC267" s="308"/>
      <c r="ED267" s="308"/>
      <c r="EE267" s="308"/>
      <c r="EF267" s="308"/>
      <c r="EG267" s="308"/>
      <c r="EH267" s="308"/>
      <c r="EI267" s="308"/>
      <c r="EJ267" s="308"/>
      <c r="EK267" s="308"/>
      <c r="EL267" s="308"/>
      <c r="EM267" s="308"/>
      <c r="EN267" s="308"/>
      <c r="EO267" s="308"/>
      <c r="EP267" s="308"/>
      <c r="EQ267" s="308"/>
      <c r="ER267" s="308"/>
      <c r="ES267" s="308"/>
      <c r="ET267" s="308"/>
      <c r="EU267" s="308"/>
      <c r="EV267" s="308"/>
      <c r="EW267" s="308"/>
    </row>
    <row r="268" spans="2:153" x14ac:dyDescent="0.25">
      <c r="B268" s="360"/>
      <c r="C268" s="360"/>
      <c r="D268" s="360"/>
      <c r="E268" s="308"/>
      <c r="F268" s="308"/>
      <c r="G268" s="308"/>
      <c r="H268" s="361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8"/>
      <c r="AW268" s="308"/>
      <c r="AX268" s="308"/>
      <c r="AY268" s="308"/>
      <c r="AZ268" s="308"/>
      <c r="BA268" s="308"/>
      <c r="BB268" s="308"/>
      <c r="BC268" s="308"/>
      <c r="BD268" s="308"/>
      <c r="BE268" s="308"/>
      <c r="BF268" s="308"/>
      <c r="BG268" s="308"/>
      <c r="BH268" s="308"/>
      <c r="BI268" s="308"/>
      <c r="BJ268" s="308"/>
      <c r="BK268" s="308"/>
      <c r="BL268" s="308"/>
      <c r="BM268" s="308"/>
      <c r="BN268" s="308"/>
      <c r="BO268" s="308"/>
      <c r="BP268" s="308"/>
      <c r="BQ268" s="308"/>
      <c r="BR268" s="308"/>
      <c r="BS268" s="308"/>
      <c r="BT268" s="308"/>
      <c r="BU268" s="308"/>
      <c r="BV268" s="308"/>
      <c r="BW268" s="308"/>
      <c r="BX268" s="308"/>
      <c r="BY268" s="308"/>
      <c r="BZ268" s="308"/>
      <c r="CA268" s="308"/>
      <c r="CB268" s="308"/>
      <c r="CC268" s="308"/>
      <c r="CD268" s="308"/>
      <c r="CE268" s="308"/>
      <c r="CF268" s="308"/>
      <c r="CG268" s="308"/>
      <c r="CH268" s="308"/>
      <c r="CI268" s="308"/>
      <c r="CJ268" s="308"/>
      <c r="CK268" s="308"/>
      <c r="CL268" s="308"/>
      <c r="CM268" s="308"/>
      <c r="CN268" s="308"/>
      <c r="CO268" s="308"/>
      <c r="CP268" s="308"/>
      <c r="CQ268" s="308"/>
      <c r="CR268" s="308"/>
      <c r="CS268" s="308"/>
      <c r="CT268" s="308"/>
      <c r="CU268" s="308"/>
      <c r="CV268" s="308"/>
      <c r="CW268" s="308"/>
      <c r="CX268" s="308"/>
      <c r="CY268" s="308"/>
      <c r="CZ268" s="308"/>
      <c r="DA268" s="308"/>
      <c r="DB268" s="308"/>
      <c r="DC268" s="308"/>
      <c r="DD268" s="308"/>
      <c r="DE268" s="308"/>
      <c r="DF268" s="308"/>
      <c r="DG268" s="308"/>
      <c r="DH268" s="308"/>
      <c r="DI268" s="308"/>
      <c r="DJ268" s="308"/>
      <c r="DK268" s="308"/>
      <c r="DL268" s="308"/>
      <c r="DM268" s="308"/>
      <c r="DN268" s="308"/>
      <c r="DO268" s="308"/>
      <c r="DP268" s="308"/>
      <c r="DQ268" s="308"/>
      <c r="DR268" s="308"/>
      <c r="DS268" s="308"/>
      <c r="DT268" s="308"/>
      <c r="DU268" s="308"/>
      <c r="DV268" s="308"/>
      <c r="DW268" s="308"/>
      <c r="DX268" s="308"/>
      <c r="DY268" s="308"/>
      <c r="DZ268" s="308"/>
      <c r="EA268" s="308"/>
      <c r="EB268" s="308"/>
      <c r="EC268" s="308"/>
      <c r="ED268" s="308"/>
      <c r="EE268" s="308"/>
      <c r="EF268" s="308"/>
      <c r="EG268" s="308"/>
      <c r="EH268" s="308"/>
      <c r="EI268" s="308"/>
      <c r="EJ268" s="308"/>
      <c r="EK268" s="308"/>
      <c r="EL268" s="308"/>
      <c r="EM268" s="308"/>
      <c r="EN268" s="308"/>
      <c r="EO268" s="308"/>
      <c r="EP268" s="308"/>
      <c r="EQ268" s="308"/>
      <c r="ER268" s="308"/>
      <c r="ES268" s="308"/>
      <c r="ET268" s="308"/>
      <c r="EU268" s="308"/>
      <c r="EV268" s="308"/>
      <c r="EW268" s="308"/>
    </row>
    <row r="269" spans="2:153" x14ac:dyDescent="0.25">
      <c r="B269" s="360"/>
      <c r="C269" s="360"/>
      <c r="D269" s="360"/>
      <c r="E269" s="308"/>
      <c r="F269" s="308"/>
      <c r="G269" s="308"/>
      <c r="H269" s="361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8"/>
      <c r="AS269" s="308"/>
      <c r="AT269" s="308"/>
      <c r="AU269" s="308"/>
      <c r="AV269" s="308"/>
      <c r="AW269" s="308"/>
      <c r="AX269" s="308"/>
      <c r="AY269" s="308"/>
      <c r="AZ269" s="308"/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8"/>
      <c r="BQ269" s="308"/>
      <c r="BR269" s="308"/>
      <c r="BS269" s="308"/>
      <c r="BT269" s="308"/>
      <c r="BU269" s="308"/>
      <c r="BV269" s="308"/>
      <c r="BW269" s="308"/>
      <c r="BX269" s="308"/>
      <c r="BY269" s="308"/>
      <c r="BZ269" s="308"/>
      <c r="CA269" s="308"/>
      <c r="CB269" s="308"/>
      <c r="CC269" s="308"/>
      <c r="CD269" s="308"/>
      <c r="CE269" s="308"/>
      <c r="CF269" s="308"/>
      <c r="CG269" s="308"/>
      <c r="CH269" s="308"/>
      <c r="CI269" s="308"/>
      <c r="CJ269" s="308"/>
      <c r="CK269" s="308"/>
      <c r="CL269" s="308"/>
      <c r="CM269" s="308"/>
      <c r="CN269" s="308"/>
      <c r="CO269" s="308"/>
      <c r="CP269" s="308"/>
      <c r="CQ269" s="308"/>
      <c r="CR269" s="308"/>
      <c r="CS269" s="308"/>
      <c r="CT269" s="308"/>
      <c r="CU269" s="308"/>
      <c r="CV269" s="308"/>
      <c r="CW269" s="308"/>
      <c r="CX269" s="308"/>
      <c r="CY269" s="308"/>
      <c r="CZ269" s="308"/>
      <c r="DA269" s="308"/>
      <c r="DB269" s="308"/>
      <c r="DC269" s="308"/>
      <c r="DD269" s="308"/>
      <c r="DE269" s="308"/>
      <c r="DF269" s="308"/>
      <c r="DG269" s="308"/>
      <c r="DH269" s="308"/>
      <c r="DI269" s="308"/>
      <c r="DJ269" s="308"/>
      <c r="DK269" s="308"/>
      <c r="DL269" s="308"/>
      <c r="DM269" s="308"/>
      <c r="DN269" s="308"/>
      <c r="DO269" s="308"/>
      <c r="DP269" s="308"/>
      <c r="DQ269" s="308"/>
      <c r="DR269" s="308"/>
      <c r="DS269" s="308"/>
      <c r="DT269" s="308"/>
      <c r="DU269" s="308"/>
      <c r="DV269" s="308"/>
      <c r="DW269" s="308"/>
      <c r="DX269" s="308"/>
      <c r="DY269" s="308"/>
      <c r="DZ269" s="308"/>
      <c r="EA269" s="308"/>
      <c r="EB269" s="308"/>
      <c r="EC269" s="308"/>
      <c r="ED269" s="308"/>
      <c r="EE269" s="308"/>
      <c r="EF269" s="308"/>
      <c r="EG269" s="308"/>
      <c r="EH269" s="308"/>
      <c r="EI269" s="308"/>
      <c r="EJ269" s="308"/>
      <c r="EK269" s="308"/>
      <c r="EL269" s="308"/>
      <c r="EM269" s="308"/>
      <c r="EN269" s="308"/>
      <c r="EO269" s="308"/>
      <c r="EP269" s="308"/>
      <c r="EQ269" s="308"/>
      <c r="ER269" s="308"/>
      <c r="ES269" s="308"/>
      <c r="ET269" s="308"/>
      <c r="EU269" s="308"/>
      <c r="EV269" s="308"/>
      <c r="EW269" s="308"/>
    </row>
    <row r="270" spans="2:153" x14ac:dyDescent="0.25">
      <c r="B270" s="360"/>
      <c r="C270" s="360"/>
      <c r="D270" s="360"/>
      <c r="E270" s="308"/>
      <c r="F270" s="308"/>
      <c r="G270" s="308"/>
      <c r="H270" s="361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8"/>
      <c r="AN270" s="308"/>
      <c r="AO270" s="308"/>
      <c r="AP270" s="308"/>
      <c r="AQ270" s="308"/>
      <c r="AR270" s="308"/>
      <c r="AS270" s="308"/>
      <c r="AT270" s="308"/>
      <c r="AU270" s="308"/>
      <c r="AV270" s="308"/>
      <c r="AW270" s="308"/>
      <c r="AX270" s="308"/>
      <c r="AY270" s="308"/>
      <c r="AZ270" s="308"/>
      <c r="BA270" s="308"/>
      <c r="BB270" s="308"/>
      <c r="BC270" s="308"/>
      <c r="BD270" s="308"/>
      <c r="BE270" s="308"/>
      <c r="BF270" s="308"/>
      <c r="BG270" s="308"/>
      <c r="BH270" s="308"/>
      <c r="BI270" s="308"/>
      <c r="BJ270" s="308"/>
      <c r="BK270" s="308"/>
      <c r="BL270" s="308"/>
      <c r="BM270" s="308"/>
      <c r="BN270" s="308"/>
      <c r="BO270" s="308"/>
      <c r="BP270" s="308"/>
      <c r="BQ270" s="308"/>
      <c r="BR270" s="308"/>
      <c r="BS270" s="308"/>
      <c r="BT270" s="308"/>
      <c r="BU270" s="308"/>
      <c r="BV270" s="308"/>
      <c r="BW270" s="308"/>
      <c r="BX270" s="308"/>
      <c r="BY270" s="308"/>
      <c r="BZ270" s="308"/>
      <c r="CA270" s="308"/>
      <c r="CB270" s="308"/>
      <c r="CC270" s="308"/>
      <c r="CD270" s="308"/>
      <c r="CE270" s="308"/>
      <c r="CF270" s="308"/>
      <c r="CG270" s="308"/>
      <c r="CH270" s="308"/>
      <c r="CI270" s="308"/>
      <c r="CJ270" s="308"/>
      <c r="CK270" s="308"/>
      <c r="CL270" s="308"/>
      <c r="CM270" s="308"/>
      <c r="CN270" s="308"/>
      <c r="CO270" s="308"/>
      <c r="CP270" s="308"/>
      <c r="CQ270" s="308"/>
      <c r="CR270" s="308"/>
      <c r="CS270" s="308"/>
      <c r="CT270" s="308"/>
      <c r="CU270" s="308"/>
      <c r="CV270" s="308"/>
      <c r="CW270" s="308"/>
      <c r="CX270" s="308"/>
      <c r="CY270" s="308"/>
      <c r="CZ270" s="308"/>
      <c r="DA270" s="308"/>
      <c r="DB270" s="308"/>
      <c r="DC270" s="308"/>
      <c r="DD270" s="308"/>
      <c r="DE270" s="308"/>
      <c r="DF270" s="308"/>
      <c r="DG270" s="308"/>
      <c r="DH270" s="308"/>
      <c r="DI270" s="308"/>
      <c r="DJ270" s="308"/>
      <c r="DK270" s="308"/>
      <c r="DL270" s="308"/>
      <c r="DM270" s="308"/>
      <c r="DN270" s="308"/>
      <c r="DO270" s="308"/>
      <c r="DP270" s="308"/>
      <c r="DQ270" s="308"/>
      <c r="DR270" s="308"/>
      <c r="DS270" s="308"/>
      <c r="DT270" s="308"/>
      <c r="DU270" s="308"/>
      <c r="DV270" s="308"/>
      <c r="DW270" s="308"/>
      <c r="DX270" s="308"/>
      <c r="DY270" s="308"/>
      <c r="DZ270" s="308"/>
      <c r="EA270" s="308"/>
      <c r="EB270" s="308"/>
      <c r="EC270" s="308"/>
      <c r="ED270" s="308"/>
      <c r="EE270" s="308"/>
      <c r="EF270" s="308"/>
      <c r="EG270" s="308"/>
      <c r="EH270" s="308"/>
      <c r="EI270" s="308"/>
      <c r="EJ270" s="308"/>
      <c r="EK270" s="308"/>
      <c r="EL270" s="308"/>
      <c r="EM270" s="308"/>
      <c r="EN270" s="308"/>
      <c r="EO270" s="308"/>
      <c r="EP270" s="308"/>
      <c r="EQ270" s="308"/>
      <c r="ER270" s="308"/>
      <c r="ES270" s="308"/>
      <c r="ET270" s="308"/>
      <c r="EU270" s="308"/>
      <c r="EV270" s="308"/>
      <c r="EW270" s="308"/>
    </row>
    <row r="271" spans="2:153" x14ac:dyDescent="0.25">
      <c r="B271" s="360"/>
      <c r="C271" s="360"/>
      <c r="D271" s="360"/>
      <c r="E271" s="308"/>
      <c r="F271" s="308"/>
      <c r="G271" s="308"/>
      <c r="H271" s="361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8"/>
      <c r="AN271" s="308"/>
      <c r="AO271" s="308"/>
      <c r="AP271" s="308"/>
      <c r="AQ271" s="308"/>
      <c r="AR271" s="308"/>
      <c r="AS271" s="308"/>
      <c r="AT271" s="308"/>
      <c r="AU271" s="308"/>
      <c r="AV271" s="308"/>
      <c r="AW271" s="308"/>
      <c r="AX271" s="308"/>
      <c r="AY271" s="308"/>
      <c r="AZ271" s="308"/>
      <c r="BA271" s="308"/>
      <c r="BB271" s="308"/>
      <c r="BC271" s="308"/>
      <c r="BD271" s="308"/>
      <c r="BE271" s="308"/>
      <c r="BF271" s="308"/>
      <c r="BG271" s="308"/>
      <c r="BH271" s="308"/>
      <c r="BI271" s="308"/>
      <c r="BJ271" s="308"/>
      <c r="BK271" s="308"/>
      <c r="BL271" s="308"/>
      <c r="BM271" s="308"/>
      <c r="BN271" s="308"/>
      <c r="BO271" s="308"/>
      <c r="BP271" s="308"/>
      <c r="BQ271" s="308"/>
      <c r="BR271" s="308"/>
      <c r="BS271" s="308"/>
      <c r="BT271" s="308"/>
      <c r="BU271" s="308"/>
      <c r="BV271" s="308"/>
      <c r="BW271" s="308"/>
      <c r="BX271" s="308"/>
      <c r="BY271" s="308"/>
      <c r="BZ271" s="308"/>
      <c r="CA271" s="308"/>
      <c r="CB271" s="308"/>
      <c r="CC271" s="308"/>
      <c r="CD271" s="308"/>
      <c r="CE271" s="308"/>
      <c r="CF271" s="308"/>
      <c r="CG271" s="308"/>
      <c r="CH271" s="308"/>
      <c r="CI271" s="308"/>
      <c r="CJ271" s="308"/>
      <c r="CK271" s="308"/>
      <c r="CL271" s="308"/>
      <c r="CM271" s="308"/>
      <c r="CN271" s="308"/>
      <c r="CO271" s="308"/>
      <c r="CP271" s="308"/>
      <c r="CQ271" s="308"/>
      <c r="CR271" s="308"/>
      <c r="CS271" s="308"/>
      <c r="CT271" s="308"/>
      <c r="CU271" s="308"/>
      <c r="CV271" s="308"/>
      <c r="CW271" s="308"/>
      <c r="CX271" s="308"/>
      <c r="CY271" s="308"/>
      <c r="CZ271" s="308"/>
      <c r="DA271" s="308"/>
      <c r="DB271" s="308"/>
      <c r="DC271" s="308"/>
      <c r="DD271" s="308"/>
      <c r="DE271" s="308"/>
      <c r="DF271" s="308"/>
      <c r="DG271" s="308"/>
      <c r="DH271" s="308"/>
      <c r="DI271" s="308"/>
      <c r="DJ271" s="308"/>
      <c r="DK271" s="308"/>
      <c r="DL271" s="308"/>
      <c r="DM271" s="308"/>
      <c r="DN271" s="308"/>
      <c r="DO271" s="308"/>
      <c r="DP271" s="308"/>
      <c r="DQ271" s="308"/>
      <c r="DR271" s="308"/>
      <c r="DS271" s="308"/>
      <c r="DT271" s="308"/>
      <c r="DU271" s="308"/>
      <c r="DV271" s="308"/>
      <c r="DW271" s="308"/>
      <c r="DX271" s="308"/>
      <c r="DY271" s="308"/>
      <c r="DZ271" s="308"/>
      <c r="EA271" s="308"/>
      <c r="EB271" s="308"/>
      <c r="EC271" s="308"/>
      <c r="ED271" s="308"/>
      <c r="EE271" s="308"/>
      <c r="EF271" s="308"/>
      <c r="EG271" s="308"/>
      <c r="EH271" s="308"/>
      <c r="EI271" s="308"/>
      <c r="EJ271" s="308"/>
      <c r="EK271" s="308"/>
      <c r="EL271" s="308"/>
      <c r="EM271" s="308"/>
      <c r="EN271" s="308"/>
      <c r="EO271" s="308"/>
      <c r="EP271" s="308"/>
      <c r="EQ271" s="308"/>
      <c r="ER271" s="308"/>
      <c r="ES271" s="308"/>
      <c r="ET271" s="308"/>
      <c r="EU271" s="308"/>
      <c r="EV271" s="308"/>
      <c r="EW271" s="308"/>
    </row>
    <row r="272" spans="2:153" x14ac:dyDescent="0.25">
      <c r="B272" s="360"/>
      <c r="C272" s="360"/>
      <c r="D272" s="360"/>
      <c r="E272" s="308"/>
      <c r="F272" s="308"/>
      <c r="G272" s="308"/>
      <c r="H272" s="361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  <c r="AP272" s="308"/>
      <c r="AQ272" s="308"/>
      <c r="AR272" s="308"/>
      <c r="AS272" s="308"/>
      <c r="AT272" s="308"/>
      <c r="AU272" s="308"/>
      <c r="AV272" s="308"/>
      <c r="AW272" s="308"/>
      <c r="AX272" s="308"/>
      <c r="AY272" s="308"/>
      <c r="AZ272" s="308"/>
      <c r="BA272" s="308"/>
      <c r="BB272" s="308"/>
      <c r="BC272" s="308"/>
      <c r="BD272" s="308"/>
      <c r="BE272" s="308"/>
      <c r="BF272" s="308"/>
      <c r="BG272" s="308"/>
      <c r="BH272" s="308"/>
      <c r="BI272" s="308"/>
      <c r="BJ272" s="308"/>
      <c r="BK272" s="308"/>
      <c r="BL272" s="308"/>
      <c r="BM272" s="308"/>
      <c r="BN272" s="308"/>
      <c r="BO272" s="308"/>
      <c r="BP272" s="308"/>
      <c r="BQ272" s="308"/>
      <c r="BR272" s="308"/>
      <c r="BS272" s="308"/>
      <c r="BT272" s="308"/>
      <c r="BU272" s="308"/>
      <c r="BV272" s="308"/>
      <c r="BW272" s="308"/>
      <c r="BX272" s="308"/>
      <c r="BY272" s="308"/>
      <c r="BZ272" s="308"/>
      <c r="CA272" s="308"/>
      <c r="CB272" s="308"/>
      <c r="CC272" s="308"/>
      <c r="CD272" s="308"/>
      <c r="CE272" s="308"/>
      <c r="CF272" s="308"/>
      <c r="CG272" s="308"/>
      <c r="CH272" s="308"/>
      <c r="CI272" s="308"/>
      <c r="CJ272" s="308"/>
      <c r="CK272" s="308"/>
      <c r="CL272" s="308"/>
      <c r="CM272" s="308"/>
      <c r="CN272" s="308"/>
      <c r="CO272" s="308"/>
      <c r="CP272" s="308"/>
      <c r="CQ272" s="308"/>
      <c r="CR272" s="308"/>
      <c r="CS272" s="308"/>
      <c r="CT272" s="308"/>
      <c r="CU272" s="308"/>
      <c r="CV272" s="308"/>
      <c r="CW272" s="308"/>
      <c r="CX272" s="308"/>
      <c r="CY272" s="308"/>
      <c r="CZ272" s="308"/>
      <c r="DA272" s="308"/>
      <c r="DB272" s="308"/>
      <c r="DC272" s="308"/>
      <c r="DD272" s="308"/>
      <c r="DE272" s="308"/>
      <c r="DF272" s="308"/>
      <c r="DG272" s="308"/>
      <c r="DH272" s="308"/>
      <c r="DI272" s="308"/>
      <c r="DJ272" s="308"/>
      <c r="DK272" s="308"/>
      <c r="DL272" s="308"/>
      <c r="DM272" s="308"/>
      <c r="DN272" s="308"/>
      <c r="DO272" s="308"/>
      <c r="DP272" s="308"/>
      <c r="DQ272" s="308"/>
      <c r="DR272" s="308"/>
      <c r="DS272" s="308"/>
      <c r="DT272" s="308"/>
      <c r="DU272" s="308"/>
      <c r="DV272" s="308"/>
      <c r="DW272" s="308"/>
      <c r="DX272" s="308"/>
      <c r="DY272" s="308"/>
      <c r="DZ272" s="308"/>
      <c r="EA272" s="308"/>
      <c r="EB272" s="308"/>
      <c r="EC272" s="308"/>
      <c r="ED272" s="308"/>
      <c r="EE272" s="308"/>
      <c r="EF272" s="308"/>
      <c r="EG272" s="308"/>
      <c r="EH272" s="308"/>
      <c r="EI272" s="308"/>
      <c r="EJ272" s="308"/>
      <c r="EK272" s="308"/>
      <c r="EL272" s="308"/>
      <c r="EM272" s="308"/>
      <c r="EN272" s="308"/>
      <c r="EO272" s="308"/>
      <c r="EP272" s="308"/>
      <c r="EQ272" s="308"/>
      <c r="ER272" s="308"/>
      <c r="ES272" s="308"/>
      <c r="ET272" s="308"/>
      <c r="EU272" s="308"/>
      <c r="EV272" s="308"/>
      <c r="EW272" s="308"/>
    </row>
    <row r="273" spans="2:153" x14ac:dyDescent="0.25">
      <c r="B273" s="360"/>
      <c r="C273" s="360"/>
      <c r="D273" s="360"/>
      <c r="E273" s="308"/>
      <c r="F273" s="308"/>
      <c r="G273" s="308"/>
      <c r="H273" s="361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  <c r="AP273" s="308"/>
      <c r="AQ273" s="308"/>
      <c r="AR273" s="308"/>
      <c r="AS273" s="308"/>
      <c r="AT273" s="308"/>
      <c r="AU273" s="308"/>
      <c r="AV273" s="308"/>
      <c r="AW273" s="308"/>
      <c r="AX273" s="308"/>
      <c r="AY273" s="308"/>
      <c r="AZ273" s="308"/>
      <c r="BA273" s="308"/>
      <c r="BB273" s="308"/>
      <c r="BC273" s="308"/>
      <c r="BD273" s="308"/>
      <c r="BE273" s="308"/>
      <c r="BF273" s="308"/>
      <c r="BG273" s="308"/>
      <c r="BH273" s="308"/>
      <c r="BI273" s="308"/>
      <c r="BJ273" s="308"/>
      <c r="BK273" s="308"/>
      <c r="BL273" s="308"/>
      <c r="BM273" s="308"/>
      <c r="BN273" s="308"/>
      <c r="BO273" s="308"/>
      <c r="BP273" s="308"/>
      <c r="BQ273" s="308"/>
      <c r="BR273" s="308"/>
      <c r="BS273" s="308"/>
      <c r="BT273" s="308"/>
      <c r="BU273" s="308"/>
      <c r="BV273" s="308"/>
      <c r="BW273" s="308"/>
      <c r="BX273" s="308"/>
      <c r="BY273" s="308"/>
      <c r="BZ273" s="308"/>
      <c r="CA273" s="308"/>
      <c r="CB273" s="308"/>
      <c r="CC273" s="308"/>
      <c r="CD273" s="308"/>
      <c r="CE273" s="308"/>
      <c r="CF273" s="308"/>
      <c r="CG273" s="308"/>
      <c r="CH273" s="308"/>
      <c r="CI273" s="308"/>
      <c r="CJ273" s="308"/>
      <c r="CK273" s="308"/>
      <c r="CL273" s="308"/>
      <c r="CM273" s="308"/>
      <c r="CN273" s="308"/>
      <c r="CO273" s="308"/>
      <c r="CP273" s="308"/>
      <c r="CQ273" s="308"/>
      <c r="CR273" s="308"/>
      <c r="CS273" s="308"/>
      <c r="CT273" s="308"/>
      <c r="CU273" s="308"/>
      <c r="CV273" s="308"/>
      <c r="CW273" s="308"/>
      <c r="CX273" s="308"/>
      <c r="CY273" s="308"/>
      <c r="CZ273" s="308"/>
      <c r="DA273" s="308"/>
      <c r="DB273" s="308"/>
      <c r="DC273" s="308"/>
      <c r="DD273" s="308"/>
      <c r="DE273" s="308"/>
      <c r="DF273" s="308"/>
      <c r="DG273" s="308"/>
      <c r="DH273" s="308"/>
      <c r="DI273" s="308"/>
      <c r="DJ273" s="308"/>
      <c r="DK273" s="308"/>
      <c r="DL273" s="308"/>
      <c r="DM273" s="308"/>
      <c r="DN273" s="308"/>
      <c r="DO273" s="308"/>
      <c r="DP273" s="308"/>
      <c r="DQ273" s="308"/>
      <c r="DR273" s="308"/>
      <c r="DS273" s="308"/>
      <c r="DT273" s="308"/>
      <c r="DU273" s="308"/>
      <c r="DV273" s="308"/>
      <c r="DW273" s="308"/>
      <c r="DX273" s="308"/>
      <c r="DY273" s="308"/>
      <c r="DZ273" s="308"/>
      <c r="EA273" s="308"/>
      <c r="EB273" s="308"/>
      <c r="EC273" s="308"/>
      <c r="ED273" s="308"/>
      <c r="EE273" s="308"/>
      <c r="EF273" s="308"/>
      <c r="EG273" s="308"/>
      <c r="EH273" s="308"/>
      <c r="EI273" s="308"/>
      <c r="EJ273" s="308"/>
      <c r="EK273" s="308"/>
      <c r="EL273" s="308"/>
      <c r="EM273" s="308"/>
      <c r="EN273" s="308"/>
      <c r="EO273" s="308"/>
      <c r="EP273" s="308"/>
      <c r="EQ273" s="308"/>
      <c r="ER273" s="308"/>
      <c r="ES273" s="308"/>
      <c r="ET273" s="308"/>
      <c r="EU273" s="308"/>
      <c r="EV273" s="308"/>
      <c r="EW273" s="308"/>
    </row>
    <row r="274" spans="2:153" x14ac:dyDescent="0.25">
      <c r="B274" s="360"/>
      <c r="C274" s="360"/>
      <c r="D274" s="360"/>
      <c r="E274" s="308"/>
      <c r="F274" s="308"/>
      <c r="G274" s="308"/>
      <c r="H274" s="361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  <c r="AP274" s="308"/>
      <c r="AQ274" s="308"/>
      <c r="AR274" s="308"/>
      <c r="AS274" s="308"/>
      <c r="AT274" s="308"/>
      <c r="AU274" s="308"/>
      <c r="AV274" s="308"/>
      <c r="AW274" s="308"/>
      <c r="AX274" s="308"/>
      <c r="AY274" s="308"/>
      <c r="AZ274" s="308"/>
      <c r="BA274" s="308"/>
      <c r="BB274" s="308"/>
      <c r="BC274" s="308"/>
      <c r="BD274" s="308"/>
      <c r="BE274" s="308"/>
      <c r="BF274" s="308"/>
      <c r="BG274" s="308"/>
      <c r="BH274" s="308"/>
      <c r="BI274" s="308"/>
      <c r="BJ274" s="308"/>
      <c r="BK274" s="308"/>
      <c r="BL274" s="308"/>
      <c r="BM274" s="308"/>
      <c r="BN274" s="308"/>
      <c r="BO274" s="308"/>
      <c r="BP274" s="308"/>
      <c r="BQ274" s="308"/>
      <c r="BR274" s="308"/>
      <c r="BS274" s="308"/>
      <c r="BT274" s="308"/>
      <c r="BU274" s="308"/>
      <c r="BV274" s="308"/>
      <c r="BW274" s="308"/>
      <c r="BX274" s="308"/>
      <c r="BY274" s="308"/>
      <c r="BZ274" s="308"/>
      <c r="CA274" s="308"/>
      <c r="CB274" s="308"/>
      <c r="CC274" s="308"/>
      <c r="CD274" s="308"/>
      <c r="CE274" s="308"/>
      <c r="CF274" s="308"/>
      <c r="CG274" s="308"/>
      <c r="CH274" s="308"/>
      <c r="CI274" s="308"/>
      <c r="CJ274" s="308"/>
      <c r="CK274" s="308"/>
      <c r="CL274" s="308"/>
      <c r="CM274" s="308"/>
      <c r="CN274" s="308"/>
      <c r="CO274" s="308"/>
      <c r="CP274" s="308"/>
      <c r="CQ274" s="308"/>
      <c r="CR274" s="308"/>
      <c r="CS274" s="308"/>
      <c r="CT274" s="308"/>
      <c r="CU274" s="308"/>
      <c r="CV274" s="308"/>
      <c r="CW274" s="308"/>
      <c r="CX274" s="308"/>
      <c r="CY274" s="308"/>
      <c r="CZ274" s="308"/>
      <c r="DA274" s="308"/>
      <c r="DB274" s="308"/>
      <c r="DC274" s="308"/>
      <c r="DD274" s="308"/>
      <c r="DE274" s="308"/>
      <c r="DF274" s="308"/>
      <c r="DG274" s="308"/>
      <c r="DH274" s="308"/>
      <c r="DI274" s="308"/>
      <c r="DJ274" s="308"/>
      <c r="DK274" s="308"/>
      <c r="DL274" s="308"/>
      <c r="DM274" s="308"/>
      <c r="DN274" s="308"/>
      <c r="DO274" s="308"/>
      <c r="DP274" s="308"/>
      <c r="DQ274" s="308"/>
      <c r="DR274" s="308"/>
      <c r="DS274" s="308"/>
      <c r="DT274" s="308"/>
      <c r="DU274" s="308"/>
      <c r="DV274" s="308"/>
      <c r="DW274" s="308"/>
      <c r="DX274" s="308"/>
      <c r="DY274" s="308"/>
      <c r="DZ274" s="308"/>
      <c r="EA274" s="308"/>
      <c r="EB274" s="308"/>
      <c r="EC274" s="308"/>
      <c r="ED274" s="308"/>
      <c r="EE274" s="308"/>
      <c r="EF274" s="308"/>
      <c r="EG274" s="308"/>
      <c r="EH274" s="308"/>
      <c r="EI274" s="308"/>
      <c r="EJ274" s="308"/>
      <c r="EK274" s="308"/>
      <c r="EL274" s="308"/>
      <c r="EM274" s="308"/>
      <c r="EN274" s="308"/>
      <c r="EO274" s="308"/>
      <c r="EP274" s="308"/>
      <c r="EQ274" s="308"/>
      <c r="ER274" s="308"/>
      <c r="ES274" s="308"/>
      <c r="ET274" s="308"/>
      <c r="EU274" s="308"/>
      <c r="EV274" s="308"/>
      <c r="EW274" s="308"/>
    </row>
    <row r="275" spans="2:153" x14ac:dyDescent="0.25">
      <c r="B275" s="360"/>
      <c r="C275" s="360"/>
      <c r="D275" s="360"/>
      <c r="E275" s="308"/>
      <c r="F275" s="308"/>
      <c r="G275" s="308"/>
      <c r="H275" s="361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  <c r="AA275" s="308"/>
      <c r="AB275" s="308"/>
      <c r="AC275" s="308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8"/>
      <c r="AT275" s="308"/>
      <c r="AU275" s="308"/>
      <c r="AV275" s="308"/>
      <c r="AW275" s="308"/>
      <c r="AX275" s="308"/>
      <c r="AY275" s="308"/>
      <c r="AZ275" s="308"/>
      <c r="BA275" s="308"/>
      <c r="BB275" s="308"/>
      <c r="BC275" s="308"/>
      <c r="BD275" s="308"/>
      <c r="BE275" s="308"/>
      <c r="BF275" s="308"/>
      <c r="BG275" s="308"/>
      <c r="BH275" s="308"/>
      <c r="BI275" s="308"/>
      <c r="BJ275" s="308"/>
      <c r="BK275" s="308"/>
      <c r="BL275" s="308"/>
      <c r="BM275" s="308"/>
      <c r="BN275" s="308"/>
      <c r="BO275" s="308"/>
      <c r="BP275" s="308"/>
      <c r="BQ275" s="308"/>
      <c r="BR275" s="308"/>
      <c r="BS275" s="308"/>
      <c r="BT275" s="308"/>
      <c r="BU275" s="308"/>
      <c r="BV275" s="308"/>
      <c r="BW275" s="308"/>
      <c r="BX275" s="308"/>
      <c r="BY275" s="308"/>
      <c r="BZ275" s="308"/>
      <c r="CA275" s="308"/>
      <c r="CB275" s="308"/>
      <c r="CC275" s="308"/>
      <c r="CD275" s="308"/>
      <c r="CE275" s="308"/>
      <c r="CF275" s="308"/>
      <c r="CG275" s="308"/>
      <c r="CH275" s="308"/>
      <c r="CI275" s="308"/>
      <c r="CJ275" s="308"/>
      <c r="CK275" s="308"/>
      <c r="CL275" s="308"/>
      <c r="CM275" s="308"/>
      <c r="CN275" s="308"/>
      <c r="CO275" s="308"/>
      <c r="CP275" s="308"/>
      <c r="CQ275" s="308"/>
      <c r="CR275" s="308"/>
      <c r="CS275" s="308"/>
      <c r="CT275" s="308"/>
      <c r="CU275" s="308"/>
      <c r="CV275" s="308"/>
      <c r="CW275" s="308"/>
      <c r="CX275" s="308"/>
      <c r="CY275" s="308"/>
      <c r="CZ275" s="308"/>
      <c r="DA275" s="308"/>
      <c r="DB275" s="308"/>
      <c r="DC275" s="308"/>
      <c r="DD275" s="308"/>
      <c r="DE275" s="308"/>
      <c r="DF275" s="308"/>
      <c r="DG275" s="308"/>
      <c r="DH275" s="308"/>
      <c r="DI275" s="308"/>
      <c r="DJ275" s="308"/>
      <c r="DK275" s="308"/>
      <c r="DL275" s="308"/>
      <c r="DM275" s="308"/>
      <c r="DN275" s="308"/>
      <c r="DO275" s="308"/>
      <c r="DP275" s="308"/>
      <c r="DQ275" s="308"/>
      <c r="DR275" s="308"/>
      <c r="DS275" s="308"/>
      <c r="DT275" s="308"/>
      <c r="DU275" s="308"/>
      <c r="DV275" s="308"/>
      <c r="DW275" s="308"/>
      <c r="DX275" s="308"/>
      <c r="DY275" s="308"/>
      <c r="DZ275" s="308"/>
      <c r="EA275" s="308"/>
      <c r="EB275" s="308"/>
      <c r="EC275" s="308"/>
      <c r="ED275" s="308"/>
      <c r="EE275" s="308"/>
      <c r="EF275" s="308"/>
      <c r="EG275" s="308"/>
      <c r="EH275" s="308"/>
      <c r="EI275" s="308"/>
      <c r="EJ275" s="308"/>
      <c r="EK275" s="308"/>
      <c r="EL275" s="308"/>
      <c r="EM275" s="308"/>
      <c r="EN275" s="308"/>
      <c r="EO275" s="308"/>
      <c r="EP275" s="308"/>
      <c r="EQ275" s="308"/>
      <c r="ER275" s="308"/>
      <c r="ES275" s="308"/>
      <c r="ET275" s="308"/>
      <c r="EU275" s="308"/>
      <c r="EV275" s="308"/>
      <c r="EW275" s="308"/>
    </row>
    <row r="276" spans="2:153" x14ac:dyDescent="0.25">
      <c r="B276" s="360"/>
      <c r="C276" s="360"/>
      <c r="D276" s="360"/>
      <c r="E276" s="308"/>
      <c r="F276" s="308"/>
      <c r="G276" s="308"/>
      <c r="H276" s="361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8"/>
      <c r="AT276" s="308"/>
      <c r="AU276" s="308"/>
      <c r="AV276" s="308"/>
      <c r="AW276" s="308"/>
      <c r="AX276" s="308"/>
      <c r="AY276" s="308"/>
      <c r="AZ276" s="308"/>
      <c r="BA276" s="308"/>
      <c r="BB276" s="308"/>
      <c r="BC276" s="308"/>
      <c r="BD276" s="308"/>
      <c r="BE276" s="308"/>
      <c r="BF276" s="308"/>
      <c r="BG276" s="308"/>
      <c r="BH276" s="308"/>
      <c r="BI276" s="308"/>
      <c r="BJ276" s="308"/>
      <c r="BK276" s="308"/>
      <c r="BL276" s="308"/>
      <c r="BM276" s="308"/>
      <c r="BN276" s="308"/>
      <c r="BO276" s="308"/>
      <c r="BP276" s="308"/>
      <c r="BQ276" s="308"/>
      <c r="BR276" s="308"/>
      <c r="BS276" s="308"/>
      <c r="BT276" s="308"/>
      <c r="BU276" s="308"/>
      <c r="BV276" s="308"/>
      <c r="BW276" s="308"/>
      <c r="BX276" s="308"/>
      <c r="BY276" s="308"/>
      <c r="BZ276" s="308"/>
      <c r="CA276" s="308"/>
      <c r="CB276" s="308"/>
      <c r="CC276" s="308"/>
      <c r="CD276" s="308"/>
      <c r="CE276" s="308"/>
      <c r="CF276" s="308"/>
      <c r="CG276" s="308"/>
      <c r="CH276" s="308"/>
      <c r="CI276" s="308"/>
      <c r="CJ276" s="308"/>
      <c r="CK276" s="308"/>
      <c r="CL276" s="308"/>
      <c r="CM276" s="308"/>
      <c r="CN276" s="308"/>
      <c r="CO276" s="308"/>
      <c r="CP276" s="308"/>
      <c r="CQ276" s="308"/>
      <c r="CR276" s="308"/>
      <c r="CS276" s="308"/>
      <c r="CT276" s="308"/>
      <c r="CU276" s="308"/>
      <c r="CV276" s="308"/>
      <c r="CW276" s="308"/>
      <c r="CX276" s="308"/>
      <c r="CY276" s="308"/>
      <c r="CZ276" s="308"/>
      <c r="DA276" s="308"/>
      <c r="DB276" s="308"/>
      <c r="DC276" s="308"/>
      <c r="DD276" s="308"/>
      <c r="DE276" s="308"/>
      <c r="DF276" s="308"/>
      <c r="DG276" s="308"/>
      <c r="DH276" s="308"/>
      <c r="DI276" s="308"/>
      <c r="DJ276" s="308"/>
      <c r="DK276" s="308"/>
      <c r="DL276" s="308"/>
      <c r="DM276" s="308"/>
      <c r="DN276" s="308"/>
      <c r="DO276" s="308"/>
      <c r="DP276" s="308"/>
      <c r="DQ276" s="308"/>
      <c r="DR276" s="308"/>
      <c r="DS276" s="308"/>
      <c r="DT276" s="308"/>
      <c r="DU276" s="308"/>
      <c r="DV276" s="308"/>
      <c r="DW276" s="308"/>
      <c r="DX276" s="308"/>
      <c r="DY276" s="308"/>
      <c r="DZ276" s="308"/>
      <c r="EA276" s="308"/>
      <c r="EB276" s="308"/>
      <c r="EC276" s="308"/>
      <c r="ED276" s="308"/>
      <c r="EE276" s="308"/>
      <c r="EF276" s="308"/>
      <c r="EG276" s="308"/>
      <c r="EH276" s="308"/>
      <c r="EI276" s="308"/>
      <c r="EJ276" s="308"/>
      <c r="EK276" s="308"/>
      <c r="EL276" s="308"/>
      <c r="EM276" s="308"/>
      <c r="EN276" s="308"/>
      <c r="EO276" s="308"/>
      <c r="EP276" s="308"/>
      <c r="EQ276" s="308"/>
      <c r="ER276" s="308"/>
      <c r="ES276" s="308"/>
      <c r="ET276" s="308"/>
      <c r="EU276" s="308"/>
      <c r="EV276" s="308"/>
      <c r="EW276" s="308"/>
    </row>
    <row r="277" spans="2:153" x14ac:dyDescent="0.25">
      <c r="B277" s="360"/>
      <c r="C277" s="360"/>
      <c r="D277" s="360"/>
      <c r="E277" s="308"/>
      <c r="F277" s="308"/>
      <c r="G277" s="308"/>
      <c r="H277" s="361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  <c r="AA277" s="308"/>
      <c r="AB277" s="308"/>
      <c r="AC277" s="308"/>
      <c r="AD277" s="308"/>
      <c r="AE277" s="308"/>
      <c r="AF277" s="308"/>
      <c r="AG277" s="308"/>
      <c r="AH277" s="308"/>
      <c r="AI277" s="308"/>
      <c r="AJ277" s="308"/>
      <c r="AK277" s="308"/>
      <c r="AL277" s="308"/>
      <c r="AM277" s="308"/>
      <c r="AN277" s="308"/>
      <c r="AO277" s="308"/>
      <c r="AP277" s="308"/>
      <c r="AQ277" s="308"/>
      <c r="AR277" s="308"/>
      <c r="AS277" s="308"/>
      <c r="AT277" s="308"/>
      <c r="AU277" s="308"/>
      <c r="AV277" s="308"/>
      <c r="AW277" s="308"/>
      <c r="AX277" s="308"/>
      <c r="AY277" s="308"/>
      <c r="AZ277" s="308"/>
      <c r="BA277" s="308"/>
      <c r="BB277" s="308"/>
      <c r="BC277" s="308"/>
      <c r="BD277" s="308"/>
      <c r="BE277" s="308"/>
      <c r="BF277" s="308"/>
      <c r="BG277" s="308"/>
      <c r="BH277" s="308"/>
      <c r="BI277" s="308"/>
      <c r="BJ277" s="308"/>
      <c r="BK277" s="308"/>
      <c r="BL277" s="308"/>
      <c r="BM277" s="308"/>
      <c r="BN277" s="308"/>
      <c r="BO277" s="308"/>
      <c r="BP277" s="308"/>
      <c r="BQ277" s="308"/>
      <c r="BR277" s="308"/>
      <c r="BS277" s="308"/>
      <c r="BT277" s="308"/>
      <c r="BU277" s="308"/>
      <c r="BV277" s="308"/>
      <c r="BW277" s="308"/>
      <c r="BX277" s="308"/>
      <c r="BY277" s="308"/>
      <c r="BZ277" s="308"/>
      <c r="CA277" s="308"/>
      <c r="CB277" s="308"/>
      <c r="CC277" s="308"/>
      <c r="CD277" s="308"/>
      <c r="CE277" s="308"/>
      <c r="CF277" s="308"/>
      <c r="CG277" s="308"/>
      <c r="CH277" s="308"/>
      <c r="CI277" s="308"/>
      <c r="CJ277" s="308"/>
      <c r="CK277" s="308"/>
      <c r="CL277" s="308"/>
      <c r="CM277" s="308"/>
      <c r="CN277" s="308"/>
      <c r="CO277" s="308"/>
      <c r="CP277" s="308"/>
      <c r="CQ277" s="308"/>
      <c r="CR277" s="308"/>
      <c r="CS277" s="308"/>
      <c r="CT277" s="308"/>
      <c r="CU277" s="308"/>
      <c r="CV277" s="308"/>
      <c r="CW277" s="308"/>
      <c r="CX277" s="308"/>
      <c r="CY277" s="308"/>
      <c r="CZ277" s="308"/>
      <c r="DA277" s="308"/>
      <c r="DB277" s="308"/>
      <c r="DC277" s="308"/>
      <c r="DD277" s="308"/>
      <c r="DE277" s="308"/>
      <c r="DF277" s="308"/>
      <c r="DG277" s="308"/>
      <c r="DH277" s="308"/>
      <c r="DI277" s="308"/>
      <c r="DJ277" s="308"/>
      <c r="DK277" s="308"/>
      <c r="DL277" s="308"/>
      <c r="DM277" s="308"/>
      <c r="DN277" s="308"/>
      <c r="DO277" s="308"/>
      <c r="DP277" s="308"/>
      <c r="DQ277" s="308"/>
      <c r="DR277" s="308"/>
      <c r="DS277" s="308"/>
      <c r="DT277" s="308"/>
      <c r="DU277" s="308"/>
      <c r="DV277" s="308"/>
      <c r="DW277" s="308"/>
      <c r="DX277" s="308"/>
      <c r="DY277" s="308"/>
      <c r="DZ277" s="308"/>
      <c r="EA277" s="308"/>
      <c r="EB277" s="308"/>
      <c r="EC277" s="308"/>
      <c r="ED277" s="308"/>
      <c r="EE277" s="308"/>
      <c r="EF277" s="308"/>
      <c r="EG277" s="308"/>
      <c r="EH277" s="308"/>
      <c r="EI277" s="308"/>
      <c r="EJ277" s="308"/>
      <c r="EK277" s="308"/>
      <c r="EL277" s="308"/>
      <c r="EM277" s="308"/>
      <c r="EN277" s="308"/>
      <c r="EO277" s="308"/>
      <c r="EP277" s="308"/>
      <c r="EQ277" s="308"/>
      <c r="ER277" s="308"/>
      <c r="ES277" s="308"/>
      <c r="ET277" s="308"/>
      <c r="EU277" s="308"/>
      <c r="EV277" s="308"/>
      <c r="EW277" s="308"/>
    </row>
    <row r="278" spans="2:153" x14ac:dyDescent="0.25">
      <c r="B278" s="360"/>
      <c r="C278" s="360"/>
      <c r="D278" s="360"/>
      <c r="E278" s="308"/>
      <c r="F278" s="308"/>
      <c r="G278" s="308"/>
      <c r="H278" s="361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08"/>
      <c r="X278" s="308"/>
      <c r="Y278" s="308"/>
      <c r="Z278" s="308"/>
      <c r="AA278" s="308"/>
      <c r="AB278" s="308"/>
      <c r="AC278" s="308"/>
      <c r="AD278" s="308"/>
      <c r="AE278" s="308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  <c r="AP278" s="308"/>
      <c r="AQ278" s="308"/>
      <c r="AR278" s="308"/>
      <c r="AS278" s="308"/>
      <c r="AT278" s="308"/>
      <c r="AU278" s="308"/>
      <c r="AV278" s="308"/>
      <c r="AW278" s="308"/>
      <c r="AX278" s="308"/>
      <c r="AY278" s="308"/>
      <c r="AZ278" s="308"/>
      <c r="BA278" s="308"/>
      <c r="BB278" s="308"/>
      <c r="BC278" s="308"/>
      <c r="BD278" s="308"/>
      <c r="BE278" s="308"/>
      <c r="BF278" s="308"/>
      <c r="BG278" s="308"/>
      <c r="BH278" s="308"/>
      <c r="BI278" s="308"/>
      <c r="BJ278" s="308"/>
      <c r="BK278" s="308"/>
      <c r="BL278" s="308"/>
      <c r="BM278" s="308"/>
      <c r="BN278" s="308"/>
      <c r="BO278" s="308"/>
      <c r="BP278" s="308"/>
      <c r="BQ278" s="308"/>
      <c r="BR278" s="308"/>
      <c r="BS278" s="308"/>
      <c r="BT278" s="308"/>
      <c r="BU278" s="308"/>
      <c r="BV278" s="308"/>
      <c r="BW278" s="308"/>
      <c r="BX278" s="308"/>
      <c r="BY278" s="308"/>
      <c r="BZ278" s="308"/>
      <c r="CA278" s="308"/>
      <c r="CB278" s="308"/>
      <c r="CC278" s="308"/>
      <c r="CD278" s="308"/>
      <c r="CE278" s="308"/>
      <c r="CF278" s="308"/>
      <c r="CG278" s="308"/>
      <c r="CH278" s="308"/>
      <c r="CI278" s="308"/>
      <c r="CJ278" s="308"/>
      <c r="CK278" s="308"/>
      <c r="CL278" s="308"/>
      <c r="CM278" s="308"/>
      <c r="CN278" s="308"/>
      <c r="CO278" s="308"/>
      <c r="CP278" s="308"/>
      <c r="CQ278" s="308"/>
      <c r="CR278" s="308"/>
      <c r="CS278" s="308"/>
      <c r="CT278" s="308"/>
      <c r="CU278" s="308"/>
      <c r="CV278" s="308"/>
      <c r="CW278" s="308"/>
      <c r="CX278" s="308"/>
      <c r="CY278" s="308"/>
      <c r="CZ278" s="308"/>
      <c r="DA278" s="308"/>
      <c r="DB278" s="308"/>
      <c r="DC278" s="308"/>
      <c r="DD278" s="308"/>
      <c r="DE278" s="308"/>
      <c r="DF278" s="308"/>
      <c r="DG278" s="308"/>
      <c r="DH278" s="308"/>
      <c r="DI278" s="308"/>
      <c r="DJ278" s="308"/>
      <c r="DK278" s="308"/>
      <c r="DL278" s="308"/>
      <c r="DM278" s="308"/>
      <c r="DN278" s="308"/>
      <c r="DO278" s="308"/>
      <c r="DP278" s="308"/>
      <c r="DQ278" s="308"/>
      <c r="DR278" s="308"/>
      <c r="DS278" s="308"/>
      <c r="DT278" s="308"/>
      <c r="DU278" s="308"/>
      <c r="DV278" s="308"/>
      <c r="DW278" s="308"/>
      <c r="DX278" s="308"/>
      <c r="DY278" s="308"/>
      <c r="DZ278" s="308"/>
      <c r="EA278" s="308"/>
      <c r="EB278" s="308"/>
      <c r="EC278" s="308"/>
      <c r="ED278" s="308"/>
      <c r="EE278" s="308"/>
      <c r="EF278" s="308"/>
      <c r="EG278" s="308"/>
      <c r="EH278" s="308"/>
      <c r="EI278" s="308"/>
      <c r="EJ278" s="308"/>
      <c r="EK278" s="308"/>
      <c r="EL278" s="308"/>
      <c r="EM278" s="308"/>
      <c r="EN278" s="308"/>
      <c r="EO278" s="308"/>
      <c r="EP278" s="308"/>
      <c r="EQ278" s="308"/>
      <c r="ER278" s="308"/>
      <c r="ES278" s="308"/>
      <c r="ET278" s="308"/>
      <c r="EU278" s="308"/>
      <c r="EV278" s="308"/>
      <c r="EW278" s="308"/>
    </row>
    <row r="279" spans="2:153" x14ac:dyDescent="0.25">
      <c r="B279" s="360"/>
      <c r="C279" s="360"/>
      <c r="D279" s="360"/>
      <c r="E279" s="308"/>
      <c r="F279" s="308"/>
      <c r="G279" s="308"/>
      <c r="H279" s="361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8"/>
      <c r="AA279" s="308"/>
      <c r="AB279" s="308"/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8"/>
      <c r="BA279" s="308"/>
      <c r="BB279" s="308"/>
      <c r="BC279" s="308"/>
      <c r="BD279" s="308"/>
      <c r="BE279" s="308"/>
      <c r="BF279" s="308"/>
      <c r="BG279" s="308"/>
      <c r="BH279" s="308"/>
      <c r="BI279" s="308"/>
      <c r="BJ279" s="308"/>
      <c r="BK279" s="308"/>
      <c r="BL279" s="308"/>
      <c r="BM279" s="308"/>
      <c r="BN279" s="308"/>
      <c r="BO279" s="308"/>
      <c r="BP279" s="308"/>
      <c r="BQ279" s="308"/>
      <c r="BR279" s="308"/>
      <c r="BS279" s="308"/>
      <c r="BT279" s="308"/>
      <c r="BU279" s="308"/>
      <c r="BV279" s="308"/>
      <c r="BW279" s="308"/>
      <c r="BX279" s="308"/>
      <c r="BY279" s="308"/>
      <c r="BZ279" s="308"/>
      <c r="CA279" s="308"/>
      <c r="CB279" s="308"/>
      <c r="CC279" s="308"/>
      <c r="CD279" s="308"/>
      <c r="CE279" s="308"/>
      <c r="CF279" s="308"/>
      <c r="CG279" s="308"/>
      <c r="CH279" s="308"/>
      <c r="CI279" s="308"/>
      <c r="CJ279" s="308"/>
      <c r="CK279" s="308"/>
      <c r="CL279" s="308"/>
      <c r="CM279" s="308"/>
      <c r="CN279" s="308"/>
      <c r="CO279" s="308"/>
      <c r="CP279" s="308"/>
      <c r="CQ279" s="308"/>
      <c r="CR279" s="308"/>
      <c r="CS279" s="308"/>
      <c r="CT279" s="308"/>
      <c r="CU279" s="308"/>
      <c r="CV279" s="308"/>
      <c r="CW279" s="308"/>
      <c r="CX279" s="308"/>
      <c r="CY279" s="308"/>
      <c r="CZ279" s="308"/>
      <c r="DA279" s="308"/>
      <c r="DB279" s="308"/>
      <c r="DC279" s="308"/>
      <c r="DD279" s="308"/>
      <c r="DE279" s="308"/>
      <c r="DF279" s="308"/>
      <c r="DG279" s="308"/>
      <c r="DH279" s="308"/>
      <c r="DI279" s="308"/>
      <c r="DJ279" s="308"/>
      <c r="DK279" s="308"/>
      <c r="DL279" s="308"/>
      <c r="DM279" s="308"/>
      <c r="DN279" s="308"/>
      <c r="DO279" s="308"/>
      <c r="DP279" s="308"/>
      <c r="DQ279" s="308"/>
      <c r="DR279" s="308"/>
      <c r="DS279" s="308"/>
      <c r="DT279" s="308"/>
      <c r="DU279" s="308"/>
      <c r="DV279" s="308"/>
      <c r="DW279" s="308"/>
      <c r="DX279" s="308"/>
      <c r="DY279" s="308"/>
      <c r="DZ279" s="308"/>
      <c r="EA279" s="308"/>
      <c r="EB279" s="308"/>
      <c r="EC279" s="308"/>
      <c r="ED279" s="308"/>
      <c r="EE279" s="308"/>
      <c r="EF279" s="308"/>
      <c r="EG279" s="308"/>
      <c r="EH279" s="308"/>
      <c r="EI279" s="308"/>
      <c r="EJ279" s="308"/>
      <c r="EK279" s="308"/>
      <c r="EL279" s="308"/>
      <c r="EM279" s="308"/>
      <c r="EN279" s="308"/>
      <c r="EO279" s="308"/>
      <c r="EP279" s="308"/>
      <c r="EQ279" s="308"/>
      <c r="ER279" s="308"/>
      <c r="ES279" s="308"/>
      <c r="ET279" s="308"/>
      <c r="EU279" s="308"/>
      <c r="EV279" s="308"/>
      <c r="EW279" s="308"/>
    </row>
    <row r="280" spans="2:153" x14ac:dyDescent="0.25">
      <c r="B280" s="360"/>
      <c r="C280" s="360"/>
      <c r="D280" s="360"/>
      <c r="E280" s="308"/>
      <c r="F280" s="308"/>
      <c r="G280" s="308"/>
      <c r="H280" s="361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08"/>
      <c r="X280" s="308"/>
      <c r="Y280" s="308"/>
      <c r="Z280" s="308"/>
      <c r="AA280" s="308"/>
      <c r="AB280" s="308"/>
      <c r="AC280" s="308"/>
      <c r="AD280" s="308"/>
      <c r="AE280" s="308"/>
      <c r="AF280" s="308"/>
      <c r="AG280" s="308"/>
      <c r="AH280" s="308"/>
      <c r="AI280" s="308"/>
      <c r="AJ280" s="308"/>
      <c r="AK280" s="308"/>
      <c r="AL280" s="308"/>
      <c r="AM280" s="308"/>
      <c r="AN280" s="308"/>
      <c r="AO280" s="308"/>
      <c r="AP280" s="308"/>
      <c r="AQ280" s="308"/>
      <c r="AR280" s="308"/>
      <c r="AS280" s="308"/>
      <c r="AT280" s="308"/>
      <c r="AU280" s="308"/>
      <c r="AV280" s="308"/>
      <c r="AW280" s="308"/>
      <c r="AX280" s="308"/>
      <c r="AY280" s="308"/>
      <c r="AZ280" s="308"/>
      <c r="BA280" s="308"/>
      <c r="BB280" s="308"/>
      <c r="BC280" s="308"/>
      <c r="BD280" s="308"/>
      <c r="BE280" s="308"/>
      <c r="BF280" s="308"/>
      <c r="BG280" s="308"/>
      <c r="BH280" s="308"/>
      <c r="BI280" s="308"/>
      <c r="BJ280" s="308"/>
      <c r="BK280" s="308"/>
      <c r="BL280" s="308"/>
      <c r="BM280" s="308"/>
      <c r="BN280" s="308"/>
      <c r="BO280" s="308"/>
      <c r="BP280" s="308"/>
      <c r="BQ280" s="308"/>
      <c r="BR280" s="308"/>
      <c r="BS280" s="308"/>
      <c r="BT280" s="308"/>
      <c r="BU280" s="308"/>
      <c r="BV280" s="308"/>
      <c r="BW280" s="308"/>
      <c r="BX280" s="308"/>
      <c r="BY280" s="308"/>
      <c r="BZ280" s="308"/>
      <c r="CA280" s="308"/>
      <c r="CB280" s="308"/>
      <c r="CC280" s="308"/>
      <c r="CD280" s="308"/>
      <c r="CE280" s="308"/>
      <c r="CF280" s="308"/>
      <c r="CG280" s="308"/>
      <c r="CH280" s="308"/>
      <c r="CI280" s="308"/>
      <c r="CJ280" s="308"/>
      <c r="CK280" s="308"/>
      <c r="CL280" s="308"/>
      <c r="CM280" s="308"/>
      <c r="CN280" s="308"/>
      <c r="CO280" s="308"/>
      <c r="CP280" s="308"/>
      <c r="CQ280" s="308"/>
      <c r="CR280" s="308"/>
      <c r="CS280" s="308"/>
      <c r="CT280" s="308"/>
      <c r="CU280" s="308"/>
      <c r="CV280" s="308"/>
      <c r="CW280" s="308"/>
      <c r="CX280" s="308"/>
      <c r="CY280" s="308"/>
      <c r="CZ280" s="308"/>
      <c r="DA280" s="308"/>
      <c r="DB280" s="308"/>
      <c r="DC280" s="308"/>
      <c r="DD280" s="308"/>
      <c r="DE280" s="308"/>
      <c r="DF280" s="308"/>
      <c r="DG280" s="308"/>
      <c r="DH280" s="308"/>
      <c r="DI280" s="308"/>
      <c r="DJ280" s="308"/>
      <c r="DK280" s="308"/>
      <c r="DL280" s="308"/>
      <c r="DM280" s="308"/>
      <c r="DN280" s="308"/>
      <c r="DO280" s="308"/>
      <c r="DP280" s="308"/>
      <c r="DQ280" s="308"/>
      <c r="DR280" s="308"/>
      <c r="DS280" s="308"/>
      <c r="DT280" s="308"/>
      <c r="DU280" s="308"/>
      <c r="DV280" s="308"/>
      <c r="DW280" s="308"/>
      <c r="DX280" s="308"/>
      <c r="DY280" s="308"/>
      <c r="DZ280" s="308"/>
      <c r="EA280" s="308"/>
      <c r="EB280" s="308"/>
      <c r="EC280" s="308"/>
      <c r="ED280" s="308"/>
      <c r="EE280" s="308"/>
      <c r="EF280" s="308"/>
      <c r="EG280" s="308"/>
      <c r="EH280" s="308"/>
      <c r="EI280" s="308"/>
      <c r="EJ280" s="308"/>
      <c r="EK280" s="308"/>
      <c r="EL280" s="308"/>
      <c r="EM280" s="308"/>
      <c r="EN280" s="308"/>
      <c r="EO280" s="308"/>
      <c r="EP280" s="308"/>
      <c r="EQ280" s="308"/>
      <c r="ER280" s="308"/>
      <c r="ES280" s="308"/>
      <c r="ET280" s="308"/>
      <c r="EU280" s="308"/>
      <c r="EV280" s="308"/>
      <c r="EW280" s="308"/>
    </row>
    <row r="281" spans="2:153" x14ac:dyDescent="0.25">
      <c r="B281" s="360"/>
      <c r="C281" s="360"/>
      <c r="D281" s="360"/>
      <c r="E281" s="308"/>
      <c r="F281" s="308"/>
      <c r="G281" s="308"/>
      <c r="H281" s="361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08"/>
      <c r="X281" s="308"/>
      <c r="Y281" s="308"/>
      <c r="Z281" s="308"/>
      <c r="AA281" s="308"/>
      <c r="AB281" s="308"/>
      <c r="AC281" s="308"/>
      <c r="AD281" s="308"/>
      <c r="AE281" s="308"/>
      <c r="AF281" s="308"/>
      <c r="AG281" s="308"/>
      <c r="AH281" s="308"/>
      <c r="AI281" s="308"/>
      <c r="AJ281" s="308"/>
      <c r="AK281" s="308"/>
      <c r="AL281" s="308"/>
      <c r="AM281" s="308"/>
      <c r="AN281" s="308"/>
      <c r="AO281" s="308"/>
      <c r="AP281" s="308"/>
      <c r="AQ281" s="308"/>
      <c r="AR281" s="308"/>
      <c r="AS281" s="308"/>
      <c r="AT281" s="308"/>
      <c r="AU281" s="308"/>
      <c r="AV281" s="308"/>
      <c r="AW281" s="308"/>
      <c r="AX281" s="308"/>
      <c r="AY281" s="308"/>
      <c r="AZ281" s="308"/>
      <c r="BA281" s="308"/>
      <c r="BB281" s="308"/>
      <c r="BC281" s="308"/>
      <c r="BD281" s="308"/>
      <c r="BE281" s="308"/>
      <c r="BF281" s="308"/>
      <c r="BG281" s="308"/>
      <c r="BH281" s="308"/>
      <c r="BI281" s="308"/>
      <c r="BJ281" s="308"/>
      <c r="BK281" s="308"/>
      <c r="BL281" s="308"/>
      <c r="BM281" s="308"/>
      <c r="BN281" s="308"/>
      <c r="BO281" s="308"/>
      <c r="BP281" s="308"/>
      <c r="BQ281" s="308"/>
      <c r="BR281" s="308"/>
      <c r="BS281" s="308"/>
      <c r="BT281" s="308"/>
      <c r="BU281" s="308"/>
      <c r="BV281" s="308"/>
      <c r="BW281" s="308"/>
      <c r="BX281" s="308"/>
      <c r="BY281" s="308"/>
      <c r="BZ281" s="308"/>
      <c r="CA281" s="308"/>
      <c r="CB281" s="308"/>
      <c r="CC281" s="308"/>
      <c r="CD281" s="308"/>
      <c r="CE281" s="308"/>
      <c r="CF281" s="308"/>
      <c r="CG281" s="308"/>
      <c r="CH281" s="308"/>
      <c r="CI281" s="308"/>
      <c r="CJ281" s="308"/>
      <c r="CK281" s="308"/>
      <c r="CL281" s="308"/>
      <c r="CM281" s="308"/>
      <c r="CN281" s="308"/>
      <c r="CO281" s="308"/>
      <c r="CP281" s="308"/>
      <c r="CQ281" s="308"/>
      <c r="CR281" s="308"/>
      <c r="CS281" s="308"/>
      <c r="CT281" s="308"/>
      <c r="CU281" s="308"/>
      <c r="CV281" s="308"/>
      <c r="CW281" s="308"/>
      <c r="CX281" s="308"/>
      <c r="CY281" s="308"/>
      <c r="CZ281" s="308"/>
      <c r="DA281" s="308"/>
      <c r="DB281" s="308"/>
      <c r="DC281" s="308"/>
      <c r="DD281" s="308"/>
      <c r="DE281" s="308"/>
      <c r="DF281" s="308"/>
      <c r="DG281" s="308"/>
      <c r="DH281" s="308"/>
      <c r="DI281" s="308"/>
      <c r="DJ281" s="308"/>
      <c r="DK281" s="308"/>
      <c r="DL281" s="308"/>
      <c r="DM281" s="308"/>
      <c r="DN281" s="308"/>
      <c r="DO281" s="308"/>
      <c r="DP281" s="308"/>
      <c r="DQ281" s="308"/>
      <c r="DR281" s="308"/>
      <c r="DS281" s="308"/>
      <c r="DT281" s="308"/>
      <c r="DU281" s="308"/>
      <c r="DV281" s="308"/>
      <c r="DW281" s="308"/>
      <c r="DX281" s="308"/>
      <c r="DY281" s="308"/>
      <c r="DZ281" s="308"/>
      <c r="EA281" s="308"/>
      <c r="EB281" s="308"/>
      <c r="EC281" s="308"/>
      <c r="ED281" s="308"/>
      <c r="EE281" s="308"/>
      <c r="EF281" s="308"/>
      <c r="EG281" s="308"/>
      <c r="EH281" s="308"/>
      <c r="EI281" s="308"/>
      <c r="EJ281" s="308"/>
      <c r="EK281" s="308"/>
      <c r="EL281" s="308"/>
      <c r="EM281" s="308"/>
      <c r="EN281" s="308"/>
      <c r="EO281" s="308"/>
      <c r="EP281" s="308"/>
      <c r="EQ281" s="308"/>
      <c r="ER281" s="308"/>
      <c r="ES281" s="308"/>
      <c r="ET281" s="308"/>
      <c r="EU281" s="308"/>
      <c r="EV281" s="308"/>
      <c r="EW281" s="308"/>
    </row>
    <row r="282" spans="2:153" x14ac:dyDescent="0.25">
      <c r="B282" s="360"/>
      <c r="C282" s="360"/>
      <c r="D282" s="360"/>
      <c r="E282" s="308"/>
      <c r="F282" s="308"/>
      <c r="G282" s="308"/>
      <c r="H282" s="361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08"/>
      <c r="X282" s="308"/>
      <c r="Y282" s="308"/>
      <c r="Z282" s="308"/>
      <c r="AA282" s="308"/>
      <c r="AB282" s="308"/>
      <c r="AC282" s="308"/>
      <c r="AD282" s="308"/>
      <c r="AE282" s="308"/>
      <c r="AF282" s="308"/>
      <c r="AG282" s="308"/>
      <c r="AH282" s="308"/>
      <c r="AI282" s="308"/>
      <c r="AJ282" s="308"/>
      <c r="AK282" s="308"/>
      <c r="AL282" s="308"/>
      <c r="AM282" s="308"/>
      <c r="AN282" s="308"/>
      <c r="AO282" s="308"/>
      <c r="AP282" s="308"/>
      <c r="AQ282" s="308"/>
      <c r="AR282" s="308"/>
      <c r="AS282" s="308"/>
      <c r="AT282" s="308"/>
      <c r="AU282" s="308"/>
      <c r="AV282" s="308"/>
      <c r="AW282" s="308"/>
      <c r="AX282" s="308"/>
      <c r="AY282" s="308"/>
      <c r="AZ282" s="308"/>
      <c r="BA282" s="308"/>
      <c r="BB282" s="308"/>
      <c r="BC282" s="308"/>
      <c r="BD282" s="308"/>
      <c r="BE282" s="308"/>
      <c r="BF282" s="308"/>
      <c r="BG282" s="308"/>
      <c r="BH282" s="308"/>
      <c r="BI282" s="308"/>
      <c r="BJ282" s="308"/>
      <c r="BK282" s="308"/>
      <c r="BL282" s="308"/>
      <c r="BM282" s="308"/>
      <c r="BN282" s="308"/>
      <c r="BO282" s="308"/>
      <c r="BP282" s="308"/>
      <c r="BQ282" s="308"/>
      <c r="BR282" s="308"/>
      <c r="BS282" s="308"/>
      <c r="BT282" s="308"/>
      <c r="BU282" s="308"/>
      <c r="BV282" s="308"/>
      <c r="BW282" s="308"/>
      <c r="BX282" s="308"/>
      <c r="BY282" s="308"/>
      <c r="BZ282" s="308"/>
      <c r="CA282" s="308"/>
      <c r="CB282" s="308"/>
      <c r="CC282" s="308"/>
      <c r="CD282" s="308"/>
      <c r="CE282" s="308"/>
      <c r="CF282" s="308"/>
      <c r="CG282" s="308"/>
      <c r="CH282" s="308"/>
      <c r="CI282" s="308"/>
      <c r="CJ282" s="308"/>
      <c r="CK282" s="308"/>
      <c r="CL282" s="308"/>
      <c r="CM282" s="308"/>
      <c r="CN282" s="308"/>
      <c r="CO282" s="308"/>
      <c r="CP282" s="308"/>
      <c r="CQ282" s="308"/>
      <c r="CR282" s="308"/>
      <c r="CS282" s="308"/>
      <c r="CT282" s="308"/>
      <c r="CU282" s="308"/>
      <c r="CV282" s="308"/>
      <c r="CW282" s="308"/>
      <c r="CX282" s="308"/>
      <c r="CY282" s="308"/>
      <c r="CZ282" s="308"/>
      <c r="DA282" s="308"/>
      <c r="DB282" s="308"/>
      <c r="DC282" s="308"/>
      <c r="DD282" s="308"/>
      <c r="DE282" s="308"/>
      <c r="DF282" s="308"/>
      <c r="DG282" s="308"/>
      <c r="DH282" s="308"/>
      <c r="DI282" s="308"/>
      <c r="DJ282" s="308"/>
      <c r="DK282" s="308"/>
      <c r="DL282" s="308"/>
      <c r="DM282" s="308"/>
      <c r="DN282" s="308"/>
      <c r="DO282" s="308"/>
      <c r="DP282" s="308"/>
      <c r="DQ282" s="308"/>
      <c r="DR282" s="308"/>
      <c r="DS282" s="308"/>
      <c r="DT282" s="308"/>
      <c r="DU282" s="308"/>
      <c r="DV282" s="308"/>
      <c r="DW282" s="308"/>
      <c r="DX282" s="308"/>
      <c r="DY282" s="308"/>
      <c r="DZ282" s="308"/>
      <c r="EA282" s="308"/>
      <c r="EB282" s="308"/>
      <c r="EC282" s="308"/>
      <c r="ED282" s="308"/>
      <c r="EE282" s="308"/>
      <c r="EF282" s="308"/>
      <c r="EG282" s="308"/>
      <c r="EH282" s="308"/>
      <c r="EI282" s="308"/>
      <c r="EJ282" s="308"/>
      <c r="EK282" s="308"/>
      <c r="EL282" s="308"/>
      <c r="EM282" s="308"/>
      <c r="EN282" s="308"/>
      <c r="EO282" s="308"/>
      <c r="EP282" s="308"/>
      <c r="EQ282" s="308"/>
      <c r="ER282" s="308"/>
      <c r="ES282" s="308"/>
      <c r="ET282" s="308"/>
      <c r="EU282" s="308"/>
      <c r="EV282" s="308"/>
      <c r="EW282" s="308"/>
    </row>
    <row r="283" spans="2:153" x14ac:dyDescent="0.25">
      <c r="B283" s="360"/>
      <c r="C283" s="360"/>
      <c r="D283" s="360"/>
      <c r="E283" s="308"/>
      <c r="F283" s="308"/>
      <c r="G283" s="308"/>
      <c r="H283" s="361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08"/>
      <c r="X283" s="308"/>
      <c r="Y283" s="308"/>
      <c r="Z283" s="308"/>
      <c r="AA283" s="308"/>
      <c r="AB283" s="308"/>
      <c r="AC283" s="308"/>
      <c r="AD283" s="308"/>
      <c r="AE283" s="308"/>
      <c r="AF283" s="308"/>
      <c r="AG283" s="308"/>
      <c r="AH283" s="308"/>
      <c r="AI283" s="308"/>
      <c r="AJ283" s="308"/>
      <c r="AK283" s="308"/>
      <c r="AL283" s="308"/>
      <c r="AM283" s="308"/>
      <c r="AN283" s="308"/>
      <c r="AO283" s="308"/>
      <c r="AP283" s="308"/>
      <c r="AQ283" s="308"/>
      <c r="AR283" s="308"/>
      <c r="AS283" s="308"/>
      <c r="AT283" s="308"/>
      <c r="AU283" s="308"/>
      <c r="AV283" s="308"/>
      <c r="AW283" s="308"/>
      <c r="AX283" s="308"/>
      <c r="AY283" s="308"/>
      <c r="AZ283" s="308"/>
      <c r="BA283" s="308"/>
      <c r="BB283" s="308"/>
      <c r="BC283" s="308"/>
      <c r="BD283" s="308"/>
      <c r="BE283" s="308"/>
      <c r="BF283" s="308"/>
      <c r="BG283" s="308"/>
      <c r="BH283" s="308"/>
      <c r="BI283" s="308"/>
      <c r="BJ283" s="308"/>
      <c r="BK283" s="308"/>
      <c r="BL283" s="308"/>
      <c r="BM283" s="308"/>
      <c r="BN283" s="308"/>
      <c r="BO283" s="308"/>
      <c r="BP283" s="308"/>
      <c r="BQ283" s="308"/>
      <c r="BR283" s="308"/>
      <c r="BS283" s="308"/>
      <c r="BT283" s="308"/>
      <c r="BU283" s="308"/>
      <c r="BV283" s="308"/>
      <c r="BW283" s="308"/>
      <c r="BX283" s="308"/>
      <c r="BY283" s="308"/>
      <c r="BZ283" s="308"/>
      <c r="CA283" s="308"/>
      <c r="CB283" s="308"/>
      <c r="CC283" s="308"/>
      <c r="CD283" s="308"/>
      <c r="CE283" s="308"/>
      <c r="CF283" s="308"/>
      <c r="CG283" s="308"/>
      <c r="CH283" s="308"/>
      <c r="CI283" s="308"/>
      <c r="CJ283" s="308"/>
      <c r="CK283" s="308"/>
      <c r="CL283" s="308"/>
      <c r="CM283" s="308"/>
      <c r="CN283" s="308"/>
      <c r="CO283" s="308"/>
      <c r="CP283" s="308"/>
      <c r="CQ283" s="308"/>
      <c r="CR283" s="308"/>
      <c r="CS283" s="308"/>
      <c r="CT283" s="308"/>
      <c r="CU283" s="308"/>
      <c r="CV283" s="308"/>
      <c r="CW283" s="308"/>
      <c r="CX283" s="308"/>
      <c r="CY283" s="308"/>
      <c r="CZ283" s="308"/>
      <c r="DA283" s="308"/>
      <c r="DB283" s="308"/>
      <c r="DC283" s="308"/>
      <c r="DD283" s="308"/>
      <c r="DE283" s="308"/>
      <c r="DF283" s="308"/>
      <c r="DG283" s="308"/>
      <c r="DH283" s="308"/>
      <c r="DI283" s="308"/>
      <c r="DJ283" s="308"/>
      <c r="DK283" s="308"/>
      <c r="DL283" s="308"/>
      <c r="DM283" s="308"/>
      <c r="DN283" s="308"/>
      <c r="DO283" s="308"/>
      <c r="DP283" s="308"/>
      <c r="DQ283" s="308"/>
      <c r="DR283" s="308"/>
      <c r="DS283" s="308"/>
      <c r="DT283" s="308"/>
      <c r="DU283" s="308"/>
      <c r="DV283" s="308"/>
      <c r="DW283" s="308"/>
      <c r="DX283" s="308"/>
      <c r="DY283" s="308"/>
      <c r="DZ283" s="308"/>
      <c r="EA283" s="308"/>
      <c r="EB283" s="308"/>
      <c r="EC283" s="308"/>
      <c r="ED283" s="308"/>
      <c r="EE283" s="308"/>
      <c r="EF283" s="308"/>
      <c r="EG283" s="308"/>
      <c r="EH283" s="308"/>
      <c r="EI283" s="308"/>
      <c r="EJ283" s="308"/>
      <c r="EK283" s="308"/>
      <c r="EL283" s="308"/>
      <c r="EM283" s="308"/>
      <c r="EN283" s="308"/>
      <c r="EO283" s="308"/>
      <c r="EP283" s="308"/>
      <c r="EQ283" s="308"/>
      <c r="ER283" s="308"/>
      <c r="ES283" s="308"/>
      <c r="ET283" s="308"/>
      <c r="EU283" s="308"/>
      <c r="EV283" s="308"/>
      <c r="EW283" s="308"/>
    </row>
    <row r="284" spans="2:153" x14ac:dyDescent="0.25">
      <c r="B284" s="360"/>
      <c r="C284" s="360"/>
      <c r="D284" s="360"/>
      <c r="E284" s="308"/>
      <c r="F284" s="308"/>
      <c r="G284" s="308"/>
      <c r="H284" s="361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  <c r="AP284" s="308"/>
      <c r="AQ284" s="308"/>
      <c r="AR284" s="308"/>
      <c r="AS284" s="308"/>
      <c r="AT284" s="308"/>
      <c r="AU284" s="308"/>
      <c r="AV284" s="308"/>
      <c r="AW284" s="308"/>
      <c r="AX284" s="308"/>
      <c r="AY284" s="308"/>
      <c r="AZ284" s="308"/>
      <c r="BA284" s="308"/>
      <c r="BB284" s="308"/>
      <c r="BC284" s="308"/>
      <c r="BD284" s="308"/>
      <c r="BE284" s="308"/>
      <c r="BF284" s="308"/>
      <c r="BG284" s="308"/>
      <c r="BH284" s="308"/>
      <c r="BI284" s="308"/>
      <c r="BJ284" s="308"/>
      <c r="BK284" s="308"/>
      <c r="BL284" s="308"/>
      <c r="BM284" s="308"/>
      <c r="BN284" s="308"/>
      <c r="BO284" s="308"/>
      <c r="BP284" s="308"/>
      <c r="BQ284" s="308"/>
      <c r="BR284" s="308"/>
      <c r="BS284" s="308"/>
      <c r="BT284" s="308"/>
      <c r="BU284" s="308"/>
      <c r="BV284" s="308"/>
      <c r="BW284" s="308"/>
      <c r="BX284" s="308"/>
      <c r="BY284" s="308"/>
      <c r="BZ284" s="308"/>
      <c r="CA284" s="308"/>
      <c r="CB284" s="308"/>
      <c r="CC284" s="308"/>
      <c r="CD284" s="308"/>
      <c r="CE284" s="308"/>
      <c r="CF284" s="308"/>
      <c r="CG284" s="308"/>
      <c r="CH284" s="308"/>
      <c r="CI284" s="308"/>
      <c r="CJ284" s="308"/>
      <c r="CK284" s="308"/>
      <c r="CL284" s="308"/>
      <c r="CM284" s="308"/>
      <c r="CN284" s="308"/>
      <c r="CO284" s="308"/>
      <c r="CP284" s="308"/>
      <c r="CQ284" s="308"/>
      <c r="CR284" s="308"/>
      <c r="CS284" s="308"/>
      <c r="CT284" s="308"/>
      <c r="CU284" s="308"/>
      <c r="CV284" s="308"/>
      <c r="CW284" s="308"/>
      <c r="CX284" s="308"/>
      <c r="CY284" s="308"/>
      <c r="CZ284" s="308"/>
      <c r="DA284" s="308"/>
      <c r="DB284" s="308"/>
      <c r="DC284" s="308"/>
      <c r="DD284" s="308"/>
      <c r="DE284" s="308"/>
      <c r="DF284" s="308"/>
      <c r="DG284" s="308"/>
      <c r="DH284" s="308"/>
      <c r="DI284" s="308"/>
      <c r="DJ284" s="308"/>
      <c r="DK284" s="308"/>
      <c r="DL284" s="308"/>
      <c r="DM284" s="308"/>
      <c r="DN284" s="308"/>
      <c r="DO284" s="308"/>
      <c r="DP284" s="308"/>
      <c r="DQ284" s="308"/>
      <c r="DR284" s="308"/>
      <c r="DS284" s="308"/>
      <c r="DT284" s="308"/>
      <c r="DU284" s="308"/>
      <c r="DV284" s="308"/>
      <c r="DW284" s="308"/>
      <c r="DX284" s="308"/>
      <c r="DY284" s="308"/>
      <c r="DZ284" s="308"/>
      <c r="EA284" s="308"/>
      <c r="EB284" s="308"/>
      <c r="EC284" s="308"/>
      <c r="ED284" s="308"/>
      <c r="EE284" s="308"/>
      <c r="EF284" s="308"/>
      <c r="EG284" s="308"/>
      <c r="EH284" s="308"/>
      <c r="EI284" s="308"/>
      <c r="EJ284" s="308"/>
      <c r="EK284" s="308"/>
      <c r="EL284" s="308"/>
      <c r="EM284" s="308"/>
      <c r="EN284" s="308"/>
      <c r="EO284" s="308"/>
      <c r="EP284" s="308"/>
      <c r="EQ284" s="308"/>
      <c r="ER284" s="308"/>
      <c r="ES284" s="308"/>
      <c r="ET284" s="308"/>
      <c r="EU284" s="308"/>
      <c r="EV284" s="308"/>
      <c r="EW284" s="308"/>
    </row>
    <row r="285" spans="2:153" x14ac:dyDescent="0.25">
      <c r="B285" s="360"/>
      <c r="C285" s="360"/>
      <c r="D285" s="360"/>
      <c r="E285" s="308"/>
      <c r="F285" s="308"/>
      <c r="G285" s="308"/>
      <c r="H285" s="361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08"/>
      <c r="X285" s="308"/>
      <c r="Y285" s="308"/>
      <c r="Z285" s="308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  <c r="AP285" s="308"/>
      <c r="AQ285" s="308"/>
      <c r="AR285" s="308"/>
      <c r="AS285" s="308"/>
      <c r="AT285" s="308"/>
      <c r="AU285" s="308"/>
      <c r="AV285" s="308"/>
      <c r="AW285" s="308"/>
      <c r="AX285" s="308"/>
      <c r="AY285" s="308"/>
      <c r="AZ285" s="308"/>
      <c r="BA285" s="308"/>
      <c r="BB285" s="308"/>
      <c r="BC285" s="308"/>
      <c r="BD285" s="308"/>
      <c r="BE285" s="308"/>
      <c r="BF285" s="308"/>
      <c r="BG285" s="308"/>
      <c r="BH285" s="308"/>
      <c r="BI285" s="308"/>
      <c r="BJ285" s="308"/>
      <c r="BK285" s="308"/>
      <c r="BL285" s="308"/>
      <c r="BM285" s="308"/>
      <c r="BN285" s="308"/>
      <c r="BO285" s="308"/>
      <c r="BP285" s="308"/>
      <c r="BQ285" s="308"/>
      <c r="BR285" s="308"/>
      <c r="BS285" s="308"/>
      <c r="BT285" s="308"/>
      <c r="BU285" s="308"/>
      <c r="BV285" s="308"/>
      <c r="BW285" s="308"/>
      <c r="BX285" s="308"/>
      <c r="BY285" s="308"/>
      <c r="BZ285" s="308"/>
      <c r="CA285" s="308"/>
      <c r="CB285" s="308"/>
      <c r="CC285" s="308"/>
      <c r="CD285" s="308"/>
      <c r="CE285" s="308"/>
      <c r="CF285" s="308"/>
      <c r="CG285" s="308"/>
      <c r="CH285" s="308"/>
      <c r="CI285" s="308"/>
      <c r="CJ285" s="308"/>
      <c r="CK285" s="308"/>
      <c r="CL285" s="308"/>
      <c r="CM285" s="308"/>
      <c r="CN285" s="308"/>
      <c r="CO285" s="308"/>
      <c r="CP285" s="308"/>
      <c r="CQ285" s="308"/>
      <c r="CR285" s="308"/>
      <c r="CS285" s="308"/>
      <c r="CT285" s="308"/>
      <c r="CU285" s="308"/>
      <c r="CV285" s="308"/>
      <c r="CW285" s="308"/>
      <c r="CX285" s="308"/>
      <c r="CY285" s="308"/>
      <c r="CZ285" s="308"/>
      <c r="DA285" s="308"/>
      <c r="DB285" s="308"/>
      <c r="DC285" s="308"/>
      <c r="DD285" s="308"/>
      <c r="DE285" s="308"/>
      <c r="DF285" s="308"/>
      <c r="DG285" s="308"/>
      <c r="DH285" s="308"/>
      <c r="DI285" s="308"/>
      <c r="DJ285" s="308"/>
      <c r="DK285" s="308"/>
      <c r="DL285" s="308"/>
      <c r="DM285" s="308"/>
      <c r="DN285" s="308"/>
      <c r="DO285" s="308"/>
      <c r="DP285" s="308"/>
      <c r="DQ285" s="308"/>
      <c r="DR285" s="308"/>
      <c r="DS285" s="308"/>
      <c r="DT285" s="308"/>
      <c r="DU285" s="308"/>
      <c r="DV285" s="308"/>
      <c r="DW285" s="308"/>
      <c r="DX285" s="308"/>
      <c r="DY285" s="308"/>
      <c r="DZ285" s="308"/>
      <c r="EA285" s="308"/>
      <c r="EB285" s="308"/>
      <c r="EC285" s="308"/>
      <c r="ED285" s="308"/>
      <c r="EE285" s="308"/>
      <c r="EF285" s="308"/>
      <c r="EG285" s="308"/>
      <c r="EH285" s="308"/>
      <c r="EI285" s="308"/>
      <c r="EJ285" s="308"/>
      <c r="EK285" s="308"/>
      <c r="EL285" s="308"/>
      <c r="EM285" s="308"/>
      <c r="EN285" s="308"/>
      <c r="EO285" s="308"/>
      <c r="EP285" s="308"/>
      <c r="EQ285" s="308"/>
      <c r="ER285" s="308"/>
      <c r="ES285" s="308"/>
      <c r="ET285" s="308"/>
      <c r="EU285" s="308"/>
      <c r="EV285" s="308"/>
      <c r="EW285" s="308"/>
    </row>
    <row r="286" spans="2:153" x14ac:dyDescent="0.25">
      <c r="B286" s="360"/>
      <c r="C286" s="360"/>
      <c r="D286" s="360"/>
      <c r="E286" s="308"/>
      <c r="F286" s="308"/>
      <c r="G286" s="308"/>
      <c r="H286" s="361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8"/>
      <c r="AA286" s="308"/>
      <c r="AB286" s="308"/>
      <c r="AC286" s="308"/>
      <c r="AD286" s="308"/>
      <c r="AE286" s="308"/>
      <c r="AF286" s="308"/>
      <c r="AG286" s="308"/>
      <c r="AH286" s="308"/>
      <c r="AI286" s="308"/>
      <c r="AJ286" s="308"/>
      <c r="AK286" s="308"/>
      <c r="AL286" s="308"/>
      <c r="AM286" s="308"/>
      <c r="AN286" s="308"/>
      <c r="AO286" s="308"/>
      <c r="AP286" s="308"/>
      <c r="AQ286" s="308"/>
      <c r="AR286" s="308"/>
      <c r="AS286" s="308"/>
      <c r="AT286" s="308"/>
      <c r="AU286" s="308"/>
      <c r="AV286" s="308"/>
      <c r="AW286" s="308"/>
      <c r="AX286" s="308"/>
      <c r="AY286" s="308"/>
      <c r="AZ286" s="308"/>
      <c r="BA286" s="308"/>
      <c r="BB286" s="308"/>
      <c r="BC286" s="308"/>
      <c r="BD286" s="308"/>
      <c r="BE286" s="308"/>
      <c r="BF286" s="308"/>
      <c r="BG286" s="308"/>
      <c r="BH286" s="308"/>
      <c r="BI286" s="308"/>
      <c r="BJ286" s="308"/>
      <c r="BK286" s="308"/>
      <c r="BL286" s="308"/>
      <c r="BM286" s="308"/>
      <c r="BN286" s="308"/>
      <c r="BO286" s="308"/>
      <c r="BP286" s="308"/>
      <c r="BQ286" s="308"/>
      <c r="BR286" s="308"/>
      <c r="BS286" s="308"/>
      <c r="BT286" s="308"/>
      <c r="BU286" s="308"/>
      <c r="BV286" s="308"/>
      <c r="BW286" s="308"/>
      <c r="BX286" s="308"/>
      <c r="BY286" s="308"/>
      <c r="BZ286" s="308"/>
      <c r="CA286" s="308"/>
      <c r="CB286" s="308"/>
      <c r="CC286" s="308"/>
      <c r="CD286" s="308"/>
      <c r="CE286" s="308"/>
      <c r="CF286" s="308"/>
      <c r="CG286" s="308"/>
      <c r="CH286" s="308"/>
      <c r="CI286" s="308"/>
      <c r="CJ286" s="308"/>
      <c r="CK286" s="308"/>
      <c r="CL286" s="308"/>
      <c r="CM286" s="308"/>
      <c r="CN286" s="308"/>
      <c r="CO286" s="308"/>
      <c r="CP286" s="308"/>
      <c r="CQ286" s="308"/>
      <c r="CR286" s="308"/>
      <c r="CS286" s="308"/>
      <c r="CT286" s="308"/>
      <c r="CU286" s="308"/>
      <c r="CV286" s="308"/>
      <c r="CW286" s="308"/>
      <c r="CX286" s="308"/>
      <c r="CY286" s="308"/>
      <c r="CZ286" s="308"/>
      <c r="DA286" s="308"/>
      <c r="DB286" s="308"/>
      <c r="DC286" s="308"/>
      <c r="DD286" s="308"/>
      <c r="DE286" s="308"/>
      <c r="DF286" s="308"/>
      <c r="DG286" s="308"/>
      <c r="DH286" s="308"/>
      <c r="DI286" s="308"/>
      <c r="DJ286" s="308"/>
      <c r="DK286" s="308"/>
      <c r="DL286" s="308"/>
      <c r="DM286" s="308"/>
      <c r="DN286" s="308"/>
      <c r="DO286" s="308"/>
      <c r="DP286" s="308"/>
      <c r="DQ286" s="308"/>
      <c r="DR286" s="308"/>
      <c r="DS286" s="308"/>
      <c r="DT286" s="308"/>
      <c r="DU286" s="308"/>
      <c r="DV286" s="308"/>
      <c r="DW286" s="308"/>
      <c r="DX286" s="308"/>
      <c r="DY286" s="308"/>
      <c r="DZ286" s="308"/>
      <c r="EA286" s="308"/>
      <c r="EB286" s="308"/>
      <c r="EC286" s="308"/>
      <c r="ED286" s="308"/>
      <c r="EE286" s="308"/>
      <c r="EF286" s="308"/>
      <c r="EG286" s="308"/>
      <c r="EH286" s="308"/>
      <c r="EI286" s="308"/>
      <c r="EJ286" s="308"/>
      <c r="EK286" s="308"/>
      <c r="EL286" s="308"/>
      <c r="EM286" s="308"/>
      <c r="EN286" s="308"/>
      <c r="EO286" s="308"/>
      <c r="EP286" s="308"/>
      <c r="EQ286" s="308"/>
      <c r="ER286" s="308"/>
      <c r="ES286" s="308"/>
      <c r="ET286" s="308"/>
      <c r="EU286" s="308"/>
      <c r="EV286" s="308"/>
      <c r="EW286" s="308"/>
    </row>
    <row r="287" spans="2:153" x14ac:dyDescent="0.25">
      <c r="B287" s="360"/>
      <c r="C287" s="360"/>
      <c r="D287" s="360"/>
      <c r="E287" s="308"/>
      <c r="F287" s="308"/>
      <c r="G287" s="308"/>
      <c r="H287" s="361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  <c r="AP287" s="308"/>
      <c r="AQ287" s="308"/>
      <c r="AR287" s="308"/>
      <c r="AS287" s="308"/>
      <c r="AT287" s="308"/>
      <c r="AU287" s="308"/>
      <c r="AV287" s="308"/>
      <c r="AW287" s="308"/>
      <c r="AX287" s="308"/>
      <c r="AY287" s="308"/>
      <c r="AZ287" s="308"/>
      <c r="BA287" s="308"/>
      <c r="BB287" s="308"/>
      <c r="BC287" s="308"/>
      <c r="BD287" s="308"/>
      <c r="BE287" s="308"/>
      <c r="BF287" s="308"/>
      <c r="BG287" s="308"/>
      <c r="BH287" s="308"/>
      <c r="BI287" s="308"/>
      <c r="BJ287" s="308"/>
      <c r="BK287" s="308"/>
      <c r="BL287" s="308"/>
      <c r="BM287" s="308"/>
      <c r="BN287" s="308"/>
      <c r="BO287" s="308"/>
      <c r="BP287" s="308"/>
      <c r="BQ287" s="308"/>
      <c r="BR287" s="308"/>
      <c r="BS287" s="308"/>
      <c r="BT287" s="308"/>
      <c r="BU287" s="308"/>
      <c r="BV287" s="308"/>
      <c r="BW287" s="308"/>
      <c r="BX287" s="308"/>
      <c r="BY287" s="308"/>
      <c r="BZ287" s="308"/>
      <c r="CA287" s="308"/>
      <c r="CB287" s="308"/>
      <c r="CC287" s="308"/>
      <c r="CD287" s="308"/>
      <c r="CE287" s="308"/>
      <c r="CF287" s="308"/>
      <c r="CG287" s="308"/>
      <c r="CH287" s="308"/>
      <c r="CI287" s="308"/>
      <c r="CJ287" s="308"/>
      <c r="CK287" s="308"/>
      <c r="CL287" s="308"/>
      <c r="CM287" s="308"/>
      <c r="CN287" s="308"/>
      <c r="CO287" s="308"/>
      <c r="CP287" s="308"/>
      <c r="CQ287" s="308"/>
      <c r="CR287" s="308"/>
      <c r="CS287" s="308"/>
      <c r="CT287" s="308"/>
      <c r="CU287" s="308"/>
      <c r="CV287" s="308"/>
      <c r="CW287" s="308"/>
      <c r="CX287" s="308"/>
      <c r="CY287" s="308"/>
      <c r="CZ287" s="308"/>
      <c r="DA287" s="308"/>
      <c r="DB287" s="308"/>
      <c r="DC287" s="308"/>
      <c r="DD287" s="308"/>
      <c r="DE287" s="308"/>
      <c r="DF287" s="308"/>
      <c r="DG287" s="308"/>
      <c r="DH287" s="308"/>
      <c r="DI287" s="308"/>
      <c r="DJ287" s="308"/>
      <c r="DK287" s="308"/>
      <c r="DL287" s="308"/>
      <c r="DM287" s="308"/>
      <c r="DN287" s="308"/>
      <c r="DO287" s="308"/>
      <c r="DP287" s="308"/>
      <c r="DQ287" s="308"/>
      <c r="DR287" s="308"/>
      <c r="DS287" s="308"/>
      <c r="DT287" s="308"/>
      <c r="DU287" s="308"/>
      <c r="DV287" s="308"/>
      <c r="DW287" s="308"/>
      <c r="DX287" s="308"/>
      <c r="DY287" s="308"/>
      <c r="DZ287" s="308"/>
      <c r="EA287" s="308"/>
      <c r="EB287" s="308"/>
      <c r="EC287" s="308"/>
      <c r="ED287" s="308"/>
      <c r="EE287" s="308"/>
      <c r="EF287" s="308"/>
      <c r="EG287" s="308"/>
      <c r="EH287" s="308"/>
      <c r="EI287" s="308"/>
      <c r="EJ287" s="308"/>
      <c r="EK287" s="308"/>
      <c r="EL287" s="308"/>
      <c r="EM287" s="308"/>
      <c r="EN287" s="308"/>
      <c r="EO287" s="308"/>
      <c r="EP287" s="308"/>
      <c r="EQ287" s="308"/>
      <c r="ER287" s="308"/>
      <c r="ES287" s="308"/>
      <c r="ET287" s="308"/>
      <c r="EU287" s="308"/>
      <c r="EV287" s="308"/>
      <c r="EW287" s="308"/>
    </row>
    <row r="288" spans="2:153" x14ac:dyDescent="0.25">
      <c r="B288" s="360"/>
      <c r="C288" s="360"/>
      <c r="D288" s="360"/>
      <c r="E288" s="308"/>
      <c r="F288" s="308"/>
      <c r="G288" s="308"/>
      <c r="H288" s="361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08"/>
      <c r="X288" s="308"/>
      <c r="Y288" s="308"/>
      <c r="Z288" s="308"/>
      <c r="AA288" s="308"/>
      <c r="AB288" s="308"/>
      <c r="AC288" s="308"/>
      <c r="AD288" s="308"/>
      <c r="AE288" s="308"/>
      <c r="AF288" s="308"/>
      <c r="AG288" s="308"/>
      <c r="AH288" s="308"/>
      <c r="AI288" s="308"/>
      <c r="AJ288" s="308"/>
      <c r="AK288" s="308"/>
      <c r="AL288" s="308"/>
      <c r="AM288" s="308"/>
      <c r="AN288" s="308"/>
      <c r="AO288" s="308"/>
      <c r="AP288" s="308"/>
      <c r="AQ288" s="308"/>
      <c r="AR288" s="308"/>
      <c r="AS288" s="308"/>
      <c r="AT288" s="308"/>
      <c r="AU288" s="308"/>
      <c r="AV288" s="308"/>
      <c r="AW288" s="308"/>
      <c r="AX288" s="308"/>
      <c r="AY288" s="308"/>
      <c r="AZ288" s="308"/>
      <c r="BA288" s="308"/>
      <c r="BB288" s="308"/>
      <c r="BC288" s="308"/>
      <c r="BD288" s="308"/>
      <c r="BE288" s="308"/>
      <c r="BF288" s="308"/>
      <c r="BG288" s="308"/>
      <c r="BH288" s="308"/>
      <c r="BI288" s="308"/>
      <c r="BJ288" s="308"/>
      <c r="BK288" s="308"/>
      <c r="BL288" s="308"/>
      <c r="BM288" s="308"/>
      <c r="BN288" s="308"/>
      <c r="BO288" s="308"/>
      <c r="BP288" s="308"/>
      <c r="BQ288" s="308"/>
      <c r="BR288" s="308"/>
      <c r="BS288" s="308"/>
      <c r="BT288" s="308"/>
      <c r="BU288" s="308"/>
      <c r="BV288" s="308"/>
      <c r="BW288" s="308"/>
      <c r="BX288" s="308"/>
      <c r="BY288" s="308"/>
      <c r="BZ288" s="308"/>
      <c r="CA288" s="308"/>
      <c r="CB288" s="308"/>
      <c r="CC288" s="308"/>
      <c r="CD288" s="308"/>
      <c r="CE288" s="308"/>
      <c r="CF288" s="308"/>
      <c r="CG288" s="308"/>
      <c r="CH288" s="308"/>
      <c r="CI288" s="308"/>
      <c r="CJ288" s="308"/>
      <c r="CK288" s="308"/>
      <c r="CL288" s="308"/>
      <c r="CM288" s="308"/>
      <c r="CN288" s="308"/>
      <c r="CO288" s="308"/>
      <c r="CP288" s="308"/>
      <c r="CQ288" s="308"/>
      <c r="CR288" s="308"/>
      <c r="CS288" s="308"/>
      <c r="CT288" s="308"/>
      <c r="CU288" s="308"/>
      <c r="CV288" s="308"/>
      <c r="CW288" s="308"/>
      <c r="CX288" s="308"/>
      <c r="CY288" s="308"/>
      <c r="CZ288" s="308"/>
      <c r="DA288" s="308"/>
      <c r="DB288" s="308"/>
      <c r="DC288" s="308"/>
      <c r="DD288" s="308"/>
      <c r="DE288" s="308"/>
      <c r="DF288" s="308"/>
      <c r="DG288" s="308"/>
      <c r="DH288" s="308"/>
      <c r="DI288" s="308"/>
      <c r="DJ288" s="308"/>
      <c r="DK288" s="308"/>
      <c r="DL288" s="308"/>
      <c r="DM288" s="308"/>
      <c r="DN288" s="308"/>
      <c r="DO288" s="308"/>
      <c r="DP288" s="308"/>
      <c r="DQ288" s="308"/>
      <c r="DR288" s="308"/>
      <c r="DS288" s="308"/>
      <c r="DT288" s="308"/>
      <c r="DU288" s="308"/>
      <c r="DV288" s="308"/>
      <c r="DW288" s="308"/>
      <c r="DX288" s="308"/>
      <c r="DY288" s="308"/>
      <c r="DZ288" s="308"/>
      <c r="EA288" s="308"/>
      <c r="EB288" s="308"/>
      <c r="EC288" s="308"/>
      <c r="ED288" s="308"/>
      <c r="EE288" s="308"/>
      <c r="EF288" s="308"/>
      <c r="EG288" s="308"/>
      <c r="EH288" s="308"/>
      <c r="EI288" s="308"/>
      <c r="EJ288" s="308"/>
      <c r="EK288" s="308"/>
      <c r="EL288" s="308"/>
      <c r="EM288" s="308"/>
      <c r="EN288" s="308"/>
      <c r="EO288" s="308"/>
      <c r="EP288" s="308"/>
      <c r="EQ288" s="308"/>
      <c r="ER288" s="308"/>
      <c r="ES288" s="308"/>
      <c r="ET288" s="308"/>
      <c r="EU288" s="308"/>
      <c r="EV288" s="308"/>
      <c r="EW288" s="308"/>
    </row>
    <row r="289" spans="2:153" x14ac:dyDescent="0.25">
      <c r="B289" s="360"/>
      <c r="C289" s="360"/>
      <c r="D289" s="360"/>
      <c r="E289" s="308"/>
      <c r="F289" s="308"/>
      <c r="G289" s="308"/>
      <c r="H289" s="361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  <c r="AP289" s="308"/>
      <c r="AQ289" s="308"/>
      <c r="AR289" s="308"/>
      <c r="AS289" s="308"/>
      <c r="AT289" s="308"/>
      <c r="AU289" s="308"/>
      <c r="AV289" s="308"/>
      <c r="AW289" s="308"/>
      <c r="AX289" s="308"/>
      <c r="AY289" s="308"/>
      <c r="AZ289" s="308"/>
      <c r="BA289" s="308"/>
      <c r="BB289" s="308"/>
      <c r="BC289" s="308"/>
      <c r="BD289" s="308"/>
      <c r="BE289" s="308"/>
      <c r="BF289" s="308"/>
      <c r="BG289" s="308"/>
      <c r="BH289" s="308"/>
      <c r="BI289" s="308"/>
      <c r="BJ289" s="308"/>
      <c r="BK289" s="308"/>
      <c r="BL289" s="308"/>
      <c r="BM289" s="308"/>
      <c r="BN289" s="308"/>
      <c r="BO289" s="308"/>
      <c r="BP289" s="308"/>
      <c r="BQ289" s="308"/>
      <c r="BR289" s="308"/>
      <c r="BS289" s="308"/>
      <c r="BT289" s="308"/>
      <c r="BU289" s="308"/>
      <c r="BV289" s="308"/>
      <c r="BW289" s="308"/>
      <c r="BX289" s="308"/>
      <c r="BY289" s="308"/>
      <c r="BZ289" s="308"/>
      <c r="CA289" s="308"/>
      <c r="CB289" s="308"/>
      <c r="CC289" s="308"/>
      <c r="CD289" s="308"/>
      <c r="CE289" s="308"/>
      <c r="CF289" s="308"/>
      <c r="CG289" s="308"/>
      <c r="CH289" s="308"/>
      <c r="CI289" s="308"/>
      <c r="CJ289" s="308"/>
      <c r="CK289" s="308"/>
      <c r="CL289" s="308"/>
      <c r="CM289" s="308"/>
      <c r="CN289" s="308"/>
      <c r="CO289" s="308"/>
      <c r="CP289" s="308"/>
      <c r="CQ289" s="308"/>
      <c r="CR289" s="308"/>
      <c r="CS289" s="308"/>
      <c r="CT289" s="308"/>
      <c r="CU289" s="308"/>
      <c r="CV289" s="308"/>
      <c r="CW289" s="308"/>
      <c r="CX289" s="308"/>
      <c r="CY289" s="308"/>
      <c r="CZ289" s="308"/>
      <c r="DA289" s="308"/>
      <c r="DB289" s="308"/>
      <c r="DC289" s="308"/>
      <c r="DD289" s="308"/>
      <c r="DE289" s="308"/>
      <c r="DF289" s="308"/>
      <c r="DG289" s="308"/>
      <c r="DH289" s="308"/>
      <c r="DI289" s="308"/>
      <c r="DJ289" s="308"/>
      <c r="DK289" s="308"/>
      <c r="DL289" s="308"/>
      <c r="DM289" s="308"/>
      <c r="DN289" s="308"/>
      <c r="DO289" s="308"/>
      <c r="DP289" s="308"/>
      <c r="DQ289" s="308"/>
      <c r="DR289" s="308"/>
      <c r="DS289" s="308"/>
      <c r="DT289" s="308"/>
      <c r="DU289" s="308"/>
      <c r="DV289" s="308"/>
      <c r="DW289" s="308"/>
      <c r="DX289" s="308"/>
      <c r="DY289" s="308"/>
      <c r="DZ289" s="308"/>
      <c r="EA289" s="308"/>
      <c r="EB289" s="308"/>
      <c r="EC289" s="308"/>
      <c r="ED289" s="308"/>
      <c r="EE289" s="308"/>
      <c r="EF289" s="308"/>
      <c r="EG289" s="308"/>
      <c r="EH289" s="308"/>
      <c r="EI289" s="308"/>
      <c r="EJ289" s="308"/>
      <c r="EK289" s="308"/>
      <c r="EL289" s="308"/>
      <c r="EM289" s="308"/>
      <c r="EN289" s="308"/>
      <c r="EO289" s="308"/>
      <c r="EP289" s="308"/>
      <c r="EQ289" s="308"/>
      <c r="ER289" s="308"/>
      <c r="ES289" s="308"/>
      <c r="ET289" s="308"/>
      <c r="EU289" s="308"/>
      <c r="EV289" s="308"/>
      <c r="EW289" s="308"/>
    </row>
    <row r="290" spans="2:153" x14ac:dyDescent="0.25">
      <c r="B290" s="360"/>
      <c r="C290" s="360"/>
      <c r="D290" s="360"/>
      <c r="E290" s="308"/>
      <c r="F290" s="308"/>
      <c r="G290" s="308"/>
      <c r="H290" s="361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  <c r="AA290" s="308"/>
      <c r="AB290" s="308"/>
      <c r="AC290" s="308"/>
      <c r="AD290" s="308"/>
      <c r="AE290" s="308"/>
      <c r="AF290" s="308"/>
      <c r="AG290" s="308"/>
      <c r="AH290" s="308"/>
      <c r="AI290" s="308"/>
      <c r="AJ290" s="308"/>
      <c r="AK290" s="308"/>
      <c r="AL290" s="308"/>
      <c r="AM290" s="308"/>
      <c r="AN290" s="308"/>
      <c r="AO290" s="308"/>
      <c r="AP290" s="308"/>
      <c r="AQ290" s="308"/>
      <c r="AR290" s="308"/>
      <c r="AS290" s="308"/>
      <c r="AT290" s="308"/>
      <c r="AU290" s="308"/>
      <c r="AV290" s="308"/>
      <c r="AW290" s="308"/>
      <c r="AX290" s="308"/>
      <c r="AY290" s="308"/>
      <c r="AZ290" s="308"/>
      <c r="BA290" s="308"/>
      <c r="BB290" s="308"/>
      <c r="BC290" s="308"/>
      <c r="BD290" s="308"/>
      <c r="BE290" s="308"/>
      <c r="BF290" s="308"/>
      <c r="BG290" s="308"/>
      <c r="BH290" s="308"/>
      <c r="BI290" s="308"/>
      <c r="BJ290" s="308"/>
      <c r="BK290" s="308"/>
      <c r="BL290" s="308"/>
      <c r="BM290" s="308"/>
      <c r="BN290" s="308"/>
      <c r="BO290" s="308"/>
      <c r="BP290" s="308"/>
      <c r="BQ290" s="308"/>
      <c r="BR290" s="308"/>
      <c r="BS290" s="308"/>
      <c r="BT290" s="308"/>
      <c r="BU290" s="308"/>
      <c r="BV290" s="308"/>
      <c r="BW290" s="308"/>
      <c r="BX290" s="308"/>
      <c r="BY290" s="308"/>
      <c r="BZ290" s="308"/>
      <c r="CA290" s="308"/>
      <c r="CB290" s="308"/>
      <c r="CC290" s="308"/>
      <c r="CD290" s="308"/>
      <c r="CE290" s="308"/>
      <c r="CF290" s="308"/>
      <c r="CG290" s="308"/>
      <c r="CH290" s="308"/>
      <c r="CI290" s="308"/>
      <c r="CJ290" s="308"/>
      <c r="CK290" s="308"/>
      <c r="CL290" s="308"/>
      <c r="CM290" s="308"/>
      <c r="CN290" s="308"/>
      <c r="CO290" s="308"/>
      <c r="CP290" s="308"/>
      <c r="CQ290" s="308"/>
      <c r="CR290" s="308"/>
      <c r="CS290" s="308"/>
      <c r="CT290" s="308"/>
      <c r="CU290" s="308"/>
      <c r="CV290" s="308"/>
      <c r="CW290" s="308"/>
      <c r="CX290" s="308"/>
      <c r="CY290" s="308"/>
      <c r="CZ290" s="308"/>
      <c r="DA290" s="308"/>
      <c r="DB290" s="308"/>
      <c r="DC290" s="308"/>
      <c r="DD290" s="308"/>
      <c r="DE290" s="308"/>
      <c r="DF290" s="308"/>
      <c r="DG290" s="308"/>
      <c r="DH290" s="308"/>
      <c r="DI290" s="308"/>
      <c r="DJ290" s="308"/>
      <c r="DK290" s="308"/>
      <c r="DL290" s="308"/>
      <c r="DM290" s="308"/>
      <c r="DN290" s="308"/>
      <c r="DO290" s="308"/>
      <c r="DP290" s="308"/>
      <c r="DQ290" s="308"/>
      <c r="DR290" s="308"/>
      <c r="DS290" s="308"/>
      <c r="DT290" s="308"/>
      <c r="DU290" s="308"/>
      <c r="DV290" s="308"/>
      <c r="DW290" s="308"/>
      <c r="DX290" s="308"/>
      <c r="DY290" s="308"/>
      <c r="DZ290" s="308"/>
      <c r="EA290" s="308"/>
      <c r="EB290" s="308"/>
      <c r="EC290" s="308"/>
      <c r="ED290" s="308"/>
      <c r="EE290" s="308"/>
      <c r="EF290" s="308"/>
      <c r="EG290" s="308"/>
      <c r="EH290" s="308"/>
      <c r="EI290" s="308"/>
      <c r="EJ290" s="308"/>
      <c r="EK290" s="308"/>
      <c r="EL290" s="308"/>
      <c r="EM290" s="308"/>
      <c r="EN290" s="308"/>
      <c r="EO290" s="308"/>
      <c r="EP290" s="308"/>
      <c r="EQ290" s="308"/>
      <c r="ER290" s="308"/>
      <c r="ES290" s="308"/>
      <c r="ET290" s="308"/>
      <c r="EU290" s="308"/>
      <c r="EV290" s="308"/>
      <c r="EW290" s="308"/>
    </row>
    <row r="291" spans="2:153" x14ac:dyDescent="0.25">
      <c r="B291" s="360"/>
      <c r="C291" s="360"/>
      <c r="D291" s="360"/>
      <c r="E291" s="308"/>
      <c r="F291" s="308"/>
      <c r="G291" s="308"/>
      <c r="H291" s="361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08"/>
      <c r="X291" s="308"/>
      <c r="Y291" s="308"/>
      <c r="Z291" s="308"/>
      <c r="AA291" s="308"/>
      <c r="AB291" s="308"/>
      <c r="AC291" s="308"/>
      <c r="AD291" s="308"/>
      <c r="AE291" s="308"/>
      <c r="AF291" s="308"/>
      <c r="AG291" s="308"/>
      <c r="AH291" s="308"/>
      <c r="AI291" s="308"/>
      <c r="AJ291" s="308"/>
      <c r="AK291" s="308"/>
      <c r="AL291" s="308"/>
      <c r="AM291" s="308"/>
      <c r="AN291" s="308"/>
      <c r="AO291" s="308"/>
      <c r="AP291" s="308"/>
      <c r="AQ291" s="308"/>
      <c r="AR291" s="308"/>
      <c r="AS291" s="308"/>
      <c r="AT291" s="308"/>
      <c r="AU291" s="308"/>
      <c r="AV291" s="308"/>
      <c r="AW291" s="308"/>
      <c r="AX291" s="308"/>
      <c r="AY291" s="308"/>
      <c r="AZ291" s="308"/>
      <c r="BA291" s="308"/>
      <c r="BB291" s="308"/>
      <c r="BC291" s="308"/>
      <c r="BD291" s="308"/>
      <c r="BE291" s="308"/>
      <c r="BF291" s="308"/>
      <c r="BG291" s="308"/>
      <c r="BH291" s="308"/>
      <c r="BI291" s="308"/>
      <c r="BJ291" s="308"/>
      <c r="BK291" s="308"/>
      <c r="BL291" s="308"/>
      <c r="BM291" s="308"/>
      <c r="BN291" s="308"/>
      <c r="BO291" s="308"/>
      <c r="BP291" s="308"/>
      <c r="BQ291" s="308"/>
      <c r="BR291" s="308"/>
      <c r="BS291" s="308"/>
      <c r="BT291" s="308"/>
      <c r="BU291" s="308"/>
      <c r="BV291" s="308"/>
      <c r="BW291" s="308"/>
      <c r="BX291" s="308"/>
      <c r="BY291" s="308"/>
      <c r="BZ291" s="308"/>
      <c r="CA291" s="308"/>
      <c r="CB291" s="308"/>
      <c r="CC291" s="308"/>
      <c r="CD291" s="308"/>
      <c r="CE291" s="308"/>
      <c r="CF291" s="308"/>
      <c r="CG291" s="308"/>
      <c r="CH291" s="308"/>
      <c r="CI291" s="308"/>
      <c r="CJ291" s="308"/>
      <c r="CK291" s="308"/>
      <c r="CL291" s="308"/>
      <c r="CM291" s="308"/>
      <c r="CN291" s="308"/>
      <c r="CO291" s="308"/>
      <c r="CP291" s="308"/>
      <c r="CQ291" s="308"/>
      <c r="CR291" s="308"/>
      <c r="CS291" s="308"/>
      <c r="CT291" s="308"/>
      <c r="CU291" s="308"/>
      <c r="CV291" s="308"/>
      <c r="CW291" s="308"/>
      <c r="CX291" s="308"/>
      <c r="CY291" s="308"/>
      <c r="CZ291" s="308"/>
      <c r="DA291" s="308"/>
      <c r="DB291" s="308"/>
      <c r="DC291" s="308"/>
      <c r="DD291" s="308"/>
      <c r="DE291" s="308"/>
      <c r="DF291" s="308"/>
      <c r="DG291" s="308"/>
      <c r="DH291" s="308"/>
      <c r="DI291" s="308"/>
      <c r="DJ291" s="308"/>
      <c r="DK291" s="308"/>
      <c r="DL291" s="308"/>
      <c r="DM291" s="308"/>
      <c r="DN291" s="308"/>
      <c r="DO291" s="308"/>
      <c r="DP291" s="308"/>
      <c r="DQ291" s="308"/>
      <c r="DR291" s="308"/>
      <c r="DS291" s="308"/>
      <c r="DT291" s="308"/>
      <c r="DU291" s="308"/>
      <c r="DV291" s="308"/>
      <c r="DW291" s="308"/>
      <c r="DX291" s="308"/>
      <c r="DY291" s="308"/>
      <c r="DZ291" s="308"/>
      <c r="EA291" s="308"/>
      <c r="EB291" s="308"/>
      <c r="EC291" s="308"/>
      <c r="ED291" s="308"/>
      <c r="EE291" s="308"/>
      <c r="EF291" s="308"/>
      <c r="EG291" s="308"/>
      <c r="EH291" s="308"/>
      <c r="EI291" s="308"/>
      <c r="EJ291" s="308"/>
      <c r="EK291" s="308"/>
      <c r="EL291" s="308"/>
      <c r="EM291" s="308"/>
      <c r="EN291" s="308"/>
      <c r="EO291" s="308"/>
      <c r="EP291" s="308"/>
      <c r="EQ291" s="308"/>
      <c r="ER291" s="308"/>
      <c r="ES291" s="308"/>
      <c r="ET291" s="308"/>
      <c r="EU291" s="308"/>
      <c r="EV291" s="308"/>
      <c r="EW291" s="308"/>
    </row>
    <row r="292" spans="2:153" x14ac:dyDescent="0.25">
      <c r="B292" s="360"/>
      <c r="C292" s="360"/>
      <c r="D292" s="360"/>
      <c r="E292" s="308"/>
      <c r="F292" s="308"/>
      <c r="G292" s="308"/>
      <c r="H292" s="361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  <c r="AA292" s="308"/>
      <c r="AB292" s="308"/>
      <c r="AC292" s="308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8"/>
      <c r="AN292" s="308"/>
      <c r="AO292" s="308"/>
      <c r="AP292" s="308"/>
      <c r="AQ292" s="308"/>
      <c r="AR292" s="308"/>
      <c r="AS292" s="308"/>
      <c r="AT292" s="308"/>
      <c r="AU292" s="308"/>
      <c r="AV292" s="308"/>
      <c r="AW292" s="308"/>
      <c r="AX292" s="308"/>
      <c r="AY292" s="308"/>
      <c r="AZ292" s="308"/>
      <c r="BA292" s="308"/>
      <c r="BB292" s="308"/>
      <c r="BC292" s="308"/>
      <c r="BD292" s="308"/>
      <c r="BE292" s="308"/>
      <c r="BF292" s="308"/>
      <c r="BG292" s="308"/>
      <c r="BH292" s="308"/>
      <c r="BI292" s="308"/>
      <c r="BJ292" s="308"/>
      <c r="BK292" s="308"/>
      <c r="BL292" s="308"/>
      <c r="BM292" s="308"/>
      <c r="BN292" s="308"/>
      <c r="BO292" s="308"/>
      <c r="BP292" s="308"/>
      <c r="BQ292" s="308"/>
      <c r="BR292" s="308"/>
      <c r="BS292" s="308"/>
      <c r="BT292" s="308"/>
      <c r="BU292" s="308"/>
      <c r="BV292" s="308"/>
      <c r="BW292" s="308"/>
      <c r="BX292" s="308"/>
      <c r="BY292" s="308"/>
      <c r="BZ292" s="308"/>
      <c r="CA292" s="308"/>
      <c r="CB292" s="308"/>
      <c r="CC292" s="308"/>
      <c r="CD292" s="308"/>
      <c r="CE292" s="308"/>
      <c r="CF292" s="308"/>
      <c r="CG292" s="308"/>
      <c r="CH292" s="308"/>
      <c r="CI292" s="308"/>
      <c r="CJ292" s="308"/>
      <c r="CK292" s="308"/>
      <c r="CL292" s="308"/>
      <c r="CM292" s="308"/>
      <c r="CN292" s="308"/>
      <c r="CO292" s="308"/>
      <c r="CP292" s="308"/>
      <c r="CQ292" s="308"/>
      <c r="CR292" s="308"/>
      <c r="CS292" s="308"/>
      <c r="CT292" s="308"/>
      <c r="CU292" s="308"/>
      <c r="CV292" s="308"/>
      <c r="CW292" s="308"/>
      <c r="CX292" s="308"/>
      <c r="CY292" s="308"/>
      <c r="CZ292" s="308"/>
      <c r="DA292" s="308"/>
      <c r="DB292" s="308"/>
      <c r="DC292" s="308"/>
      <c r="DD292" s="308"/>
      <c r="DE292" s="308"/>
      <c r="DF292" s="308"/>
      <c r="DG292" s="308"/>
      <c r="DH292" s="308"/>
      <c r="DI292" s="308"/>
      <c r="DJ292" s="308"/>
      <c r="DK292" s="308"/>
      <c r="DL292" s="308"/>
      <c r="DM292" s="308"/>
      <c r="DN292" s="308"/>
      <c r="DO292" s="308"/>
      <c r="DP292" s="308"/>
      <c r="DQ292" s="308"/>
      <c r="DR292" s="308"/>
      <c r="DS292" s="308"/>
      <c r="DT292" s="308"/>
      <c r="DU292" s="308"/>
      <c r="DV292" s="308"/>
      <c r="DW292" s="308"/>
      <c r="DX292" s="308"/>
      <c r="DY292" s="308"/>
      <c r="DZ292" s="308"/>
      <c r="EA292" s="308"/>
      <c r="EB292" s="308"/>
      <c r="EC292" s="308"/>
      <c r="ED292" s="308"/>
      <c r="EE292" s="308"/>
      <c r="EF292" s="308"/>
      <c r="EG292" s="308"/>
      <c r="EH292" s="308"/>
      <c r="EI292" s="308"/>
      <c r="EJ292" s="308"/>
      <c r="EK292" s="308"/>
      <c r="EL292" s="308"/>
      <c r="EM292" s="308"/>
      <c r="EN292" s="308"/>
      <c r="EO292" s="308"/>
      <c r="EP292" s="308"/>
      <c r="EQ292" s="308"/>
      <c r="ER292" s="308"/>
      <c r="ES292" s="308"/>
      <c r="ET292" s="308"/>
      <c r="EU292" s="308"/>
      <c r="EV292" s="308"/>
      <c r="EW292" s="308"/>
    </row>
    <row r="293" spans="2:153" x14ac:dyDescent="0.25">
      <c r="B293" s="360"/>
      <c r="C293" s="360"/>
      <c r="D293" s="360"/>
      <c r="E293" s="308"/>
      <c r="F293" s="308"/>
      <c r="G293" s="308"/>
      <c r="H293" s="361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  <c r="AA293" s="308"/>
      <c r="AB293" s="308"/>
      <c r="AC293" s="308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8"/>
      <c r="AN293" s="308"/>
      <c r="AO293" s="308"/>
      <c r="AP293" s="308"/>
      <c r="AQ293" s="308"/>
      <c r="AR293" s="308"/>
      <c r="AS293" s="308"/>
      <c r="AT293" s="308"/>
      <c r="AU293" s="308"/>
      <c r="AV293" s="308"/>
      <c r="AW293" s="308"/>
      <c r="AX293" s="308"/>
      <c r="AY293" s="308"/>
      <c r="AZ293" s="308"/>
      <c r="BA293" s="308"/>
      <c r="BB293" s="308"/>
      <c r="BC293" s="308"/>
      <c r="BD293" s="308"/>
      <c r="BE293" s="308"/>
      <c r="BF293" s="308"/>
      <c r="BG293" s="308"/>
      <c r="BH293" s="308"/>
      <c r="BI293" s="308"/>
      <c r="BJ293" s="308"/>
      <c r="BK293" s="308"/>
      <c r="BL293" s="308"/>
      <c r="BM293" s="308"/>
      <c r="BN293" s="308"/>
      <c r="BO293" s="308"/>
      <c r="BP293" s="308"/>
      <c r="BQ293" s="308"/>
      <c r="BR293" s="308"/>
      <c r="BS293" s="308"/>
      <c r="BT293" s="308"/>
      <c r="BU293" s="308"/>
      <c r="BV293" s="308"/>
      <c r="BW293" s="308"/>
      <c r="BX293" s="308"/>
      <c r="BY293" s="308"/>
      <c r="BZ293" s="308"/>
      <c r="CA293" s="308"/>
      <c r="CB293" s="308"/>
      <c r="CC293" s="308"/>
      <c r="CD293" s="308"/>
      <c r="CE293" s="308"/>
      <c r="CF293" s="308"/>
      <c r="CG293" s="308"/>
      <c r="CH293" s="308"/>
      <c r="CI293" s="308"/>
      <c r="CJ293" s="308"/>
      <c r="CK293" s="308"/>
      <c r="CL293" s="308"/>
      <c r="CM293" s="308"/>
      <c r="CN293" s="308"/>
      <c r="CO293" s="308"/>
      <c r="CP293" s="308"/>
      <c r="CQ293" s="308"/>
      <c r="CR293" s="308"/>
      <c r="CS293" s="308"/>
      <c r="CT293" s="308"/>
      <c r="CU293" s="308"/>
      <c r="CV293" s="308"/>
      <c r="CW293" s="308"/>
      <c r="CX293" s="308"/>
      <c r="CY293" s="308"/>
      <c r="CZ293" s="308"/>
      <c r="DA293" s="308"/>
      <c r="DB293" s="308"/>
      <c r="DC293" s="308"/>
      <c r="DD293" s="308"/>
      <c r="DE293" s="308"/>
      <c r="DF293" s="308"/>
      <c r="DG293" s="308"/>
      <c r="DH293" s="308"/>
      <c r="DI293" s="308"/>
      <c r="DJ293" s="308"/>
      <c r="DK293" s="308"/>
      <c r="DL293" s="308"/>
      <c r="DM293" s="308"/>
      <c r="DN293" s="308"/>
      <c r="DO293" s="308"/>
      <c r="DP293" s="308"/>
      <c r="DQ293" s="308"/>
      <c r="DR293" s="308"/>
      <c r="DS293" s="308"/>
      <c r="DT293" s="308"/>
      <c r="DU293" s="308"/>
      <c r="DV293" s="308"/>
      <c r="DW293" s="308"/>
      <c r="DX293" s="308"/>
      <c r="DY293" s="308"/>
      <c r="DZ293" s="308"/>
      <c r="EA293" s="308"/>
      <c r="EB293" s="308"/>
      <c r="EC293" s="308"/>
      <c r="ED293" s="308"/>
      <c r="EE293" s="308"/>
      <c r="EF293" s="308"/>
      <c r="EG293" s="308"/>
      <c r="EH293" s="308"/>
      <c r="EI293" s="308"/>
      <c r="EJ293" s="308"/>
      <c r="EK293" s="308"/>
      <c r="EL293" s="308"/>
      <c r="EM293" s="308"/>
      <c r="EN293" s="308"/>
      <c r="EO293" s="308"/>
      <c r="EP293" s="308"/>
      <c r="EQ293" s="308"/>
      <c r="ER293" s="308"/>
      <c r="ES293" s="308"/>
      <c r="ET293" s="308"/>
      <c r="EU293" s="308"/>
      <c r="EV293" s="308"/>
      <c r="EW293" s="308"/>
    </row>
    <row r="294" spans="2:153" x14ac:dyDescent="0.25">
      <c r="B294" s="360"/>
      <c r="C294" s="360"/>
      <c r="D294" s="360"/>
      <c r="E294" s="308"/>
      <c r="F294" s="308"/>
      <c r="G294" s="308"/>
      <c r="H294" s="361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08"/>
      <c r="X294" s="308"/>
      <c r="Y294" s="308"/>
      <c r="Z294" s="308"/>
      <c r="AA294" s="308"/>
      <c r="AB294" s="308"/>
      <c r="AC294" s="308"/>
      <c r="AD294" s="308"/>
      <c r="AE294" s="308"/>
      <c r="AF294" s="308"/>
      <c r="AG294" s="308"/>
      <c r="AH294" s="308"/>
      <c r="AI294" s="308"/>
      <c r="AJ294" s="308"/>
      <c r="AK294" s="308"/>
      <c r="AL294" s="308"/>
      <c r="AM294" s="308"/>
      <c r="AN294" s="308"/>
      <c r="AO294" s="308"/>
      <c r="AP294" s="308"/>
      <c r="AQ294" s="308"/>
      <c r="AR294" s="308"/>
      <c r="AS294" s="308"/>
      <c r="AT294" s="308"/>
      <c r="AU294" s="308"/>
      <c r="AV294" s="308"/>
      <c r="AW294" s="308"/>
      <c r="AX294" s="308"/>
      <c r="AY294" s="308"/>
      <c r="AZ294" s="308"/>
      <c r="BA294" s="308"/>
      <c r="BB294" s="308"/>
      <c r="BC294" s="308"/>
      <c r="BD294" s="308"/>
      <c r="BE294" s="308"/>
      <c r="BF294" s="308"/>
      <c r="BG294" s="308"/>
      <c r="BH294" s="308"/>
      <c r="BI294" s="308"/>
      <c r="BJ294" s="308"/>
      <c r="BK294" s="308"/>
      <c r="BL294" s="308"/>
      <c r="BM294" s="308"/>
      <c r="BN294" s="308"/>
      <c r="BO294" s="308"/>
      <c r="BP294" s="308"/>
      <c r="BQ294" s="308"/>
      <c r="BR294" s="308"/>
      <c r="BS294" s="308"/>
      <c r="BT294" s="308"/>
      <c r="BU294" s="308"/>
      <c r="BV294" s="308"/>
      <c r="BW294" s="308"/>
      <c r="BX294" s="308"/>
      <c r="BY294" s="308"/>
      <c r="BZ294" s="308"/>
      <c r="CA294" s="308"/>
      <c r="CB294" s="308"/>
      <c r="CC294" s="308"/>
      <c r="CD294" s="308"/>
      <c r="CE294" s="308"/>
      <c r="CF294" s="308"/>
      <c r="CG294" s="308"/>
      <c r="CH294" s="308"/>
      <c r="CI294" s="308"/>
      <c r="CJ294" s="308"/>
      <c r="CK294" s="308"/>
      <c r="CL294" s="308"/>
      <c r="CM294" s="308"/>
      <c r="CN294" s="308"/>
      <c r="CO294" s="308"/>
      <c r="CP294" s="308"/>
      <c r="CQ294" s="308"/>
      <c r="CR294" s="308"/>
      <c r="CS294" s="308"/>
      <c r="CT294" s="308"/>
      <c r="CU294" s="308"/>
      <c r="CV294" s="308"/>
      <c r="CW294" s="308"/>
      <c r="CX294" s="308"/>
      <c r="CY294" s="308"/>
      <c r="CZ294" s="308"/>
      <c r="DA294" s="308"/>
      <c r="DB294" s="308"/>
      <c r="DC294" s="308"/>
      <c r="DD294" s="308"/>
      <c r="DE294" s="308"/>
      <c r="DF294" s="308"/>
      <c r="DG294" s="308"/>
      <c r="DH294" s="308"/>
      <c r="DI294" s="308"/>
      <c r="DJ294" s="308"/>
      <c r="DK294" s="308"/>
      <c r="DL294" s="308"/>
      <c r="DM294" s="308"/>
      <c r="DN294" s="308"/>
      <c r="DO294" s="308"/>
      <c r="DP294" s="308"/>
      <c r="DQ294" s="308"/>
      <c r="DR294" s="308"/>
      <c r="DS294" s="308"/>
      <c r="DT294" s="308"/>
      <c r="DU294" s="308"/>
      <c r="DV294" s="308"/>
      <c r="DW294" s="308"/>
      <c r="DX294" s="308"/>
      <c r="DY294" s="308"/>
      <c r="DZ294" s="308"/>
      <c r="EA294" s="308"/>
      <c r="EB294" s="308"/>
      <c r="EC294" s="308"/>
      <c r="ED294" s="308"/>
      <c r="EE294" s="308"/>
      <c r="EF294" s="308"/>
      <c r="EG294" s="308"/>
      <c r="EH294" s="308"/>
      <c r="EI294" s="308"/>
      <c r="EJ294" s="308"/>
      <c r="EK294" s="308"/>
      <c r="EL294" s="308"/>
      <c r="EM294" s="308"/>
      <c r="EN294" s="308"/>
      <c r="EO294" s="308"/>
      <c r="EP294" s="308"/>
      <c r="EQ294" s="308"/>
      <c r="ER294" s="308"/>
      <c r="ES294" s="308"/>
      <c r="ET294" s="308"/>
      <c r="EU294" s="308"/>
      <c r="EV294" s="308"/>
      <c r="EW294" s="308"/>
    </row>
    <row r="295" spans="2:153" x14ac:dyDescent="0.25">
      <c r="B295" s="360"/>
      <c r="C295" s="360"/>
      <c r="D295" s="360"/>
      <c r="E295" s="308"/>
      <c r="F295" s="308"/>
      <c r="G295" s="308"/>
      <c r="H295" s="361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  <c r="AA295" s="308"/>
      <c r="AB295" s="308"/>
      <c r="AC295" s="308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8"/>
      <c r="AN295" s="308"/>
      <c r="AO295" s="308"/>
      <c r="AP295" s="308"/>
      <c r="AQ295" s="308"/>
      <c r="AR295" s="308"/>
      <c r="AS295" s="308"/>
      <c r="AT295" s="308"/>
      <c r="AU295" s="308"/>
      <c r="AV295" s="308"/>
      <c r="AW295" s="308"/>
      <c r="AX295" s="308"/>
      <c r="AY295" s="308"/>
      <c r="AZ295" s="308"/>
      <c r="BA295" s="308"/>
      <c r="BB295" s="308"/>
      <c r="BC295" s="308"/>
      <c r="BD295" s="308"/>
      <c r="BE295" s="308"/>
      <c r="BF295" s="308"/>
      <c r="BG295" s="308"/>
      <c r="BH295" s="308"/>
      <c r="BI295" s="308"/>
      <c r="BJ295" s="308"/>
      <c r="BK295" s="308"/>
      <c r="BL295" s="308"/>
      <c r="BM295" s="308"/>
      <c r="BN295" s="308"/>
      <c r="BO295" s="308"/>
      <c r="BP295" s="308"/>
      <c r="BQ295" s="308"/>
      <c r="BR295" s="308"/>
      <c r="BS295" s="308"/>
      <c r="BT295" s="308"/>
      <c r="BU295" s="308"/>
      <c r="BV295" s="308"/>
      <c r="BW295" s="308"/>
      <c r="BX295" s="308"/>
      <c r="BY295" s="308"/>
      <c r="BZ295" s="308"/>
      <c r="CA295" s="308"/>
      <c r="CB295" s="308"/>
      <c r="CC295" s="308"/>
      <c r="CD295" s="308"/>
      <c r="CE295" s="308"/>
      <c r="CF295" s="308"/>
      <c r="CG295" s="308"/>
      <c r="CH295" s="308"/>
      <c r="CI295" s="308"/>
      <c r="CJ295" s="308"/>
      <c r="CK295" s="308"/>
      <c r="CL295" s="308"/>
      <c r="CM295" s="308"/>
      <c r="CN295" s="308"/>
      <c r="CO295" s="308"/>
      <c r="CP295" s="308"/>
      <c r="CQ295" s="308"/>
      <c r="CR295" s="308"/>
      <c r="CS295" s="308"/>
      <c r="CT295" s="308"/>
      <c r="CU295" s="308"/>
      <c r="CV295" s="308"/>
      <c r="CW295" s="308"/>
      <c r="CX295" s="308"/>
      <c r="CY295" s="308"/>
      <c r="CZ295" s="308"/>
      <c r="DA295" s="308"/>
      <c r="DB295" s="308"/>
      <c r="DC295" s="308"/>
      <c r="DD295" s="308"/>
      <c r="DE295" s="308"/>
      <c r="DF295" s="308"/>
      <c r="DG295" s="308"/>
      <c r="DH295" s="308"/>
      <c r="DI295" s="308"/>
      <c r="DJ295" s="308"/>
      <c r="DK295" s="308"/>
      <c r="DL295" s="308"/>
      <c r="DM295" s="308"/>
      <c r="DN295" s="308"/>
      <c r="DO295" s="308"/>
      <c r="DP295" s="308"/>
      <c r="DQ295" s="308"/>
      <c r="DR295" s="308"/>
      <c r="DS295" s="308"/>
      <c r="DT295" s="308"/>
      <c r="DU295" s="308"/>
      <c r="DV295" s="308"/>
      <c r="DW295" s="308"/>
      <c r="DX295" s="308"/>
      <c r="DY295" s="308"/>
      <c r="DZ295" s="308"/>
      <c r="EA295" s="308"/>
      <c r="EB295" s="308"/>
      <c r="EC295" s="308"/>
      <c r="ED295" s="308"/>
      <c r="EE295" s="308"/>
      <c r="EF295" s="308"/>
      <c r="EG295" s="308"/>
      <c r="EH295" s="308"/>
      <c r="EI295" s="308"/>
      <c r="EJ295" s="308"/>
      <c r="EK295" s="308"/>
      <c r="EL295" s="308"/>
      <c r="EM295" s="308"/>
      <c r="EN295" s="308"/>
      <c r="EO295" s="308"/>
      <c r="EP295" s="308"/>
      <c r="EQ295" s="308"/>
      <c r="ER295" s="308"/>
      <c r="ES295" s="308"/>
      <c r="ET295" s="308"/>
      <c r="EU295" s="308"/>
      <c r="EV295" s="308"/>
      <c r="EW295" s="308"/>
    </row>
    <row r="296" spans="2:153" x14ac:dyDescent="0.25">
      <c r="B296" s="360"/>
      <c r="C296" s="360"/>
      <c r="D296" s="360"/>
      <c r="E296" s="308"/>
      <c r="F296" s="308"/>
      <c r="G296" s="308"/>
      <c r="H296" s="361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  <c r="AP296" s="308"/>
      <c r="AQ296" s="308"/>
      <c r="AR296" s="308"/>
      <c r="AS296" s="308"/>
      <c r="AT296" s="308"/>
      <c r="AU296" s="308"/>
      <c r="AV296" s="308"/>
      <c r="AW296" s="308"/>
      <c r="AX296" s="308"/>
      <c r="AY296" s="308"/>
      <c r="AZ296" s="308"/>
      <c r="BA296" s="308"/>
      <c r="BB296" s="308"/>
      <c r="BC296" s="308"/>
      <c r="BD296" s="308"/>
      <c r="BE296" s="308"/>
      <c r="BF296" s="308"/>
      <c r="BG296" s="308"/>
      <c r="BH296" s="308"/>
      <c r="BI296" s="308"/>
      <c r="BJ296" s="308"/>
      <c r="BK296" s="308"/>
      <c r="BL296" s="308"/>
      <c r="BM296" s="308"/>
      <c r="BN296" s="308"/>
      <c r="BO296" s="308"/>
      <c r="BP296" s="308"/>
      <c r="BQ296" s="308"/>
      <c r="BR296" s="308"/>
      <c r="BS296" s="308"/>
      <c r="BT296" s="308"/>
      <c r="BU296" s="308"/>
      <c r="BV296" s="308"/>
      <c r="BW296" s="308"/>
      <c r="BX296" s="308"/>
      <c r="BY296" s="308"/>
      <c r="BZ296" s="308"/>
      <c r="CA296" s="308"/>
      <c r="CB296" s="308"/>
      <c r="CC296" s="308"/>
      <c r="CD296" s="308"/>
      <c r="CE296" s="308"/>
      <c r="CF296" s="308"/>
      <c r="CG296" s="308"/>
      <c r="CH296" s="308"/>
      <c r="CI296" s="308"/>
      <c r="CJ296" s="308"/>
      <c r="CK296" s="308"/>
      <c r="CL296" s="308"/>
      <c r="CM296" s="308"/>
      <c r="CN296" s="308"/>
      <c r="CO296" s="308"/>
      <c r="CP296" s="308"/>
      <c r="CQ296" s="308"/>
      <c r="CR296" s="308"/>
      <c r="CS296" s="308"/>
      <c r="CT296" s="308"/>
      <c r="CU296" s="308"/>
      <c r="CV296" s="308"/>
      <c r="CW296" s="308"/>
      <c r="CX296" s="308"/>
      <c r="CY296" s="308"/>
      <c r="CZ296" s="308"/>
      <c r="DA296" s="308"/>
      <c r="DB296" s="308"/>
      <c r="DC296" s="308"/>
      <c r="DD296" s="308"/>
      <c r="DE296" s="308"/>
      <c r="DF296" s="308"/>
      <c r="DG296" s="308"/>
      <c r="DH296" s="308"/>
      <c r="DI296" s="308"/>
      <c r="DJ296" s="308"/>
      <c r="DK296" s="308"/>
      <c r="DL296" s="308"/>
      <c r="DM296" s="308"/>
      <c r="DN296" s="308"/>
      <c r="DO296" s="308"/>
      <c r="DP296" s="308"/>
      <c r="DQ296" s="308"/>
      <c r="DR296" s="308"/>
      <c r="DS296" s="308"/>
      <c r="DT296" s="308"/>
      <c r="DU296" s="308"/>
      <c r="DV296" s="308"/>
      <c r="DW296" s="308"/>
      <c r="DX296" s="308"/>
      <c r="DY296" s="308"/>
      <c r="DZ296" s="308"/>
      <c r="EA296" s="308"/>
      <c r="EB296" s="308"/>
      <c r="EC296" s="308"/>
      <c r="ED296" s="308"/>
      <c r="EE296" s="308"/>
      <c r="EF296" s="308"/>
      <c r="EG296" s="308"/>
      <c r="EH296" s="308"/>
      <c r="EI296" s="308"/>
      <c r="EJ296" s="308"/>
      <c r="EK296" s="308"/>
      <c r="EL296" s="308"/>
      <c r="EM296" s="308"/>
      <c r="EN296" s="308"/>
      <c r="EO296" s="308"/>
      <c r="EP296" s="308"/>
      <c r="EQ296" s="308"/>
      <c r="ER296" s="308"/>
      <c r="ES296" s="308"/>
      <c r="ET296" s="308"/>
      <c r="EU296" s="308"/>
      <c r="EV296" s="308"/>
      <c r="EW296" s="308"/>
    </row>
    <row r="297" spans="2:153" x14ac:dyDescent="0.25">
      <c r="B297" s="360"/>
      <c r="C297" s="360"/>
      <c r="D297" s="360"/>
      <c r="E297" s="308"/>
      <c r="F297" s="308"/>
      <c r="G297" s="308"/>
      <c r="H297" s="361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  <c r="AA297" s="308"/>
      <c r="AB297" s="308"/>
      <c r="AC297" s="308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8"/>
      <c r="AN297" s="308"/>
      <c r="AO297" s="308"/>
      <c r="AP297" s="308"/>
      <c r="AQ297" s="308"/>
      <c r="AR297" s="308"/>
      <c r="AS297" s="308"/>
      <c r="AT297" s="308"/>
      <c r="AU297" s="308"/>
      <c r="AV297" s="308"/>
      <c r="AW297" s="308"/>
      <c r="AX297" s="308"/>
      <c r="AY297" s="308"/>
      <c r="AZ297" s="308"/>
      <c r="BA297" s="308"/>
      <c r="BB297" s="308"/>
      <c r="BC297" s="308"/>
      <c r="BD297" s="308"/>
      <c r="BE297" s="308"/>
      <c r="BF297" s="308"/>
      <c r="BG297" s="308"/>
      <c r="BH297" s="308"/>
      <c r="BI297" s="308"/>
      <c r="BJ297" s="308"/>
      <c r="BK297" s="308"/>
      <c r="BL297" s="308"/>
      <c r="BM297" s="308"/>
      <c r="BN297" s="308"/>
      <c r="BO297" s="308"/>
      <c r="BP297" s="308"/>
      <c r="BQ297" s="308"/>
      <c r="BR297" s="308"/>
      <c r="BS297" s="308"/>
      <c r="BT297" s="308"/>
      <c r="BU297" s="308"/>
      <c r="BV297" s="308"/>
      <c r="BW297" s="308"/>
      <c r="BX297" s="308"/>
      <c r="BY297" s="308"/>
      <c r="BZ297" s="308"/>
      <c r="CA297" s="308"/>
      <c r="CB297" s="308"/>
      <c r="CC297" s="308"/>
      <c r="CD297" s="308"/>
      <c r="CE297" s="308"/>
      <c r="CF297" s="308"/>
      <c r="CG297" s="308"/>
      <c r="CH297" s="308"/>
      <c r="CI297" s="308"/>
      <c r="CJ297" s="308"/>
      <c r="CK297" s="308"/>
      <c r="CL297" s="308"/>
      <c r="CM297" s="308"/>
      <c r="CN297" s="308"/>
      <c r="CO297" s="308"/>
      <c r="CP297" s="308"/>
      <c r="CQ297" s="308"/>
      <c r="CR297" s="308"/>
      <c r="CS297" s="308"/>
      <c r="CT297" s="308"/>
      <c r="CU297" s="308"/>
      <c r="CV297" s="308"/>
      <c r="CW297" s="308"/>
      <c r="CX297" s="308"/>
      <c r="CY297" s="308"/>
      <c r="CZ297" s="308"/>
      <c r="DA297" s="308"/>
      <c r="DB297" s="308"/>
      <c r="DC297" s="308"/>
      <c r="DD297" s="308"/>
      <c r="DE297" s="308"/>
      <c r="DF297" s="308"/>
      <c r="DG297" s="308"/>
      <c r="DH297" s="308"/>
      <c r="DI297" s="308"/>
      <c r="DJ297" s="308"/>
      <c r="DK297" s="308"/>
      <c r="DL297" s="308"/>
      <c r="DM297" s="308"/>
      <c r="DN297" s="308"/>
      <c r="DO297" s="308"/>
      <c r="DP297" s="308"/>
      <c r="DQ297" s="308"/>
      <c r="DR297" s="308"/>
      <c r="DS297" s="308"/>
      <c r="DT297" s="308"/>
      <c r="DU297" s="308"/>
      <c r="DV297" s="308"/>
      <c r="DW297" s="308"/>
      <c r="DX297" s="308"/>
      <c r="DY297" s="308"/>
      <c r="DZ297" s="308"/>
      <c r="EA297" s="308"/>
      <c r="EB297" s="308"/>
      <c r="EC297" s="308"/>
      <c r="ED297" s="308"/>
      <c r="EE297" s="308"/>
      <c r="EF297" s="308"/>
      <c r="EG297" s="308"/>
      <c r="EH297" s="308"/>
      <c r="EI297" s="308"/>
      <c r="EJ297" s="308"/>
      <c r="EK297" s="308"/>
      <c r="EL297" s="308"/>
      <c r="EM297" s="308"/>
      <c r="EN297" s="308"/>
      <c r="EO297" s="308"/>
      <c r="EP297" s="308"/>
      <c r="EQ297" s="308"/>
      <c r="ER297" s="308"/>
      <c r="ES297" s="308"/>
      <c r="ET297" s="308"/>
      <c r="EU297" s="308"/>
      <c r="EV297" s="308"/>
      <c r="EW297" s="308"/>
    </row>
    <row r="298" spans="2:153" x14ac:dyDescent="0.25">
      <c r="B298" s="360"/>
      <c r="C298" s="360"/>
      <c r="D298" s="360"/>
      <c r="E298" s="308"/>
      <c r="F298" s="308"/>
      <c r="G298" s="308"/>
      <c r="H298" s="361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08"/>
      <c r="X298" s="308"/>
      <c r="Y298" s="308"/>
      <c r="Z298" s="308"/>
      <c r="AA298" s="308"/>
      <c r="AB298" s="308"/>
      <c r="AC298" s="308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8"/>
      <c r="AN298" s="308"/>
      <c r="AO298" s="308"/>
      <c r="AP298" s="308"/>
      <c r="AQ298" s="308"/>
      <c r="AR298" s="308"/>
      <c r="AS298" s="308"/>
      <c r="AT298" s="308"/>
      <c r="AU298" s="308"/>
      <c r="AV298" s="308"/>
      <c r="AW298" s="308"/>
      <c r="AX298" s="308"/>
      <c r="AY298" s="308"/>
      <c r="AZ298" s="308"/>
      <c r="BA298" s="308"/>
      <c r="BB298" s="308"/>
      <c r="BC298" s="308"/>
      <c r="BD298" s="308"/>
      <c r="BE298" s="308"/>
      <c r="BF298" s="308"/>
      <c r="BG298" s="308"/>
      <c r="BH298" s="308"/>
      <c r="BI298" s="308"/>
      <c r="BJ298" s="308"/>
      <c r="BK298" s="308"/>
      <c r="BL298" s="308"/>
      <c r="BM298" s="308"/>
      <c r="BN298" s="308"/>
      <c r="BO298" s="308"/>
      <c r="BP298" s="308"/>
      <c r="BQ298" s="308"/>
      <c r="BR298" s="308"/>
      <c r="BS298" s="308"/>
      <c r="BT298" s="308"/>
      <c r="BU298" s="308"/>
      <c r="BV298" s="308"/>
      <c r="BW298" s="308"/>
      <c r="BX298" s="308"/>
      <c r="BY298" s="308"/>
      <c r="BZ298" s="308"/>
      <c r="CA298" s="308"/>
      <c r="CB298" s="308"/>
      <c r="CC298" s="308"/>
      <c r="CD298" s="308"/>
      <c r="CE298" s="308"/>
      <c r="CF298" s="308"/>
      <c r="CG298" s="308"/>
      <c r="CH298" s="308"/>
      <c r="CI298" s="308"/>
      <c r="CJ298" s="308"/>
      <c r="CK298" s="308"/>
      <c r="CL298" s="308"/>
      <c r="CM298" s="308"/>
      <c r="CN298" s="308"/>
      <c r="CO298" s="308"/>
      <c r="CP298" s="308"/>
      <c r="CQ298" s="308"/>
      <c r="CR298" s="308"/>
      <c r="CS298" s="308"/>
      <c r="CT298" s="308"/>
      <c r="CU298" s="308"/>
      <c r="CV298" s="308"/>
      <c r="CW298" s="308"/>
      <c r="CX298" s="308"/>
      <c r="CY298" s="308"/>
      <c r="CZ298" s="308"/>
      <c r="DA298" s="308"/>
      <c r="DB298" s="308"/>
      <c r="DC298" s="308"/>
      <c r="DD298" s="308"/>
      <c r="DE298" s="308"/>
      <c r="DF298" s="308"/>
      <c r="DG298" s="308"/>
      <c r="DH298" s="308"/>
      <c r="DI298" s="308"/>
      <c r="DJ298" s="308"/>
      <c r="DK298" s="308"/>
      <c r="DL298" s="308"/>
      <c r="DM298" s="308"/>
      <c r="DN298" s="308"/>
      <c r="DO298" s="308"/>
      <c r="DP298" s="308"/>
      <c r="DQ298" s="308"/>
      <c r="DR298" s="308"/>
      <c r="DS298" s="308"/>
      <c r="DT298" s="308"/>
      <c r="DU298" s="308"/>
      <c r="DV298" s="308"/>
      <c r="DW298" s="308"/>
      <c r="DX298" s="308"/>
      <c r="DY298" s="308"/>
      <c r="DZ298" s="308"/>
      <c r="EA298" s="308"/>
      <c r="EB298" s="308"/>
      <c r="EC298" s="308"/>
      <c r="ED298" s="308"/>
      <c r="EE298" s="308"/>
      <c r="EF298" s="308"/>
      <c r="EG298" s="308"/>
      <c r="EH298" s="308"/>
      <c r="EI298" s="308"/>
      <c r="EJ298" s="308"/>
      <c r="EK298" s="308"/>
      <c r="EL298" s="308"/>
      <c r="EM298" s="308"/>
      <c r="EN298" s="308"/>
      <c r="EO298" s="308"/>
      <c r="EP298" s="308"/>
      <c r="EQ298" s="308"/>
      <c r="ER298" s="308"/>
      <c r="ES298" s="308"/>
      <c r="ET298" s="308"/>
      <c r="EU298" s="308"/>
      <c r="EV298" s="308"/>
      <c r="EW298" s="308"/>
    </row>
    <row r="299" spans="2:153" x14ac:dyDescent="0.25">
      <c r="B299" s="360"/>
      <c r="C299" s="360"/>
      <c r="D299" s="360"/>
      <c r="E299" s="308"/>
      <c r="F299" s="308"/>
      <c r="G299" s="308"/>
      <c r="H299" s="361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8"/>
      <c r="AS299" s="308"/>
      <c r="AT299" s="308"/>
      <c r="AU299" s="308"/>
      <c r="AV299" s="308"/>
      <c r="AW299" s="308"/>
      <c r="AX299" s="308"/>
      <c r="AY299" s="308"/>
      <c r="AZ299" s="308"/>
      <c r="BA299" s="308"/>
      <c r="BB299" s="308"/>
      <c r="BC299" s="308"/>
      <c r="BD299" s="308"/>
      <c r="BE299" s="308"/>
      <c r="BF299" s="308"/>
      <c r="BG299" s="308"/>
      <c r="BH299" s="308"/>
      <c r="BI299" s="308"/>
      <c r="BJ299" s="308"/>
      <c r="BK299" s="308"/>
      <c r="BL299" s="308"/>
      <c r="BM299" s="308"/>
      <c r="BN299" s="308"/>
      <c r="BO299" s="308"/>
      <c r="BP299" s="308"/>
      <c r="BQ299" s="308"/>
      <c r="BR299" s="308"/>
      <c r="BS299" s="308"/>
      <c r="BT299" s="308"/>
      <c r="BU299" s="308"/>
      <c r="BV299" s="308"/>
      <c r="BW299" s="308"/>
      <c r="BX299" s="308"/>
      <c r="BY299" s="308"/>
      <c r="BZ299" s="308"/>
      <c r="CA299" s="308"/>
      <c r="CB299" s="308"/>
      <c r="CC299" s="308"/>
      <c r="CD299" s="308"/>
      <c r="CE299" s="308"/>
      <c r="CF299" s="308"/>
      <c r="CG299" s="308"/>
      <c r="CH299" s="308"/>
      <c r="CI299" s="308"/>
      <c r="CJ299" s="308"/>
      <c r="CK299" s="308"/>
      <c r="CL299" s="308"/>
      <c r="CM299" s="308"/>
      <c r="CN299" s="308"/>
      <c r="CO299" s="308"/>
      <c r="CP299" s="308"/>
      <c r="CQ299" s="308"/>
      <c r="CR299" s="308"/>
      <c r="CS299" s="308"/>
      <c r="CT299" s="308"/>
      <c r="CU299" s="308"/>
      <c r="CV299" s="308"/>
      <c r="CW299" s="308"/>
      <c r="CX299" s="308"/>
      <c r="CY299" s="308"/>
      <c r="CZ299" s="308"/>
      <c r="DA299" s="308"/>
      <c r="DB299" s="308"/>
      <c r="DC299" s="308"/>
      <c r="DD299" s="308"/>
      <c r="DE299" s="308"/>
      <c r="DF299" s="308"/>
      <c r="DG299" s="308"/>
      <c r="DH299" s="308"/>
      <c r="DI299" s="308"/>
      <c r="DJ299" s="308"/>
      <c r="DK299" s="308"/>
      <c r="DL299" s="308"/>
      <c r="DM299" s="308"/>
      <c r="DN299" s="308"/>
      <c r="DO299" s="308"/>
      <c r="DP299" s="308"/>
      <c r="DQ299" s="308"/>
      <c r="DR299" s="308"/>
      <c r="DS299" s="308"/>
      <c r="DT299" s="308"/>
      <c r="DU299" s="308"/>
      <c r="DV299" s="308"/>
      <c r="DW299" s="308"/>
      <c r="DX299" s="308"/>
      <c r="DY299" s="308"/>
      <c r="DZ299" s="308"/>
      <c r="EA299" s="308"/>
      <c r="EB299" s="308"/>
      <c r="EC299" s="308"/>
      <c r="ED299" s="308"/>
      <c r="EE299" s="308"/>
      <c r="EF299" s="308"/>
      <c r="EG299" s="308"/>
      <c r="EH299" s="308"/>
      <c r="EI299" s="308"/>
      <c r="EJ299" s="308"/>
      <c r="EK299" s="308"/>
      <c r="EL299" s="308"/>
      <c r="EM299" s="308"/>
      <c r="EN299" s="308"/>
      <c r="EO299" s="308"/>
      <c r="EP299" s="308"/>
      <c r="EQ299" s="308"/>
      <c r="ER299" s="308"/>
      <c r="ES299" s="308"/>
      <c r="ET299" s="308"/>
      <c r="EU299" s="308"/>
      <c r="EV299" s="308"/>
      <c r="EW299" s="308"/>
    </row>
    <row r="300" spans="2:153" x14ac:dyDescent="0.25">
      <c r="B300" s="360"/>
      <c r="C300" s="360"/>
      <c r="D300" s="360"/>
      <c r="E300" s="308"/>
      <c r="F300" s="308"/>
      <c r="G300" s="308"/>
      <c r="H300" s="361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  <c r="AP300" s="308"/>
      <c r="AQ300" s="308"/>
      <c r="AR300" s="308"/>
      <c r="AS300" s="308"/>
      <c r="AT300" s="308"/>
      <c r="AU300" s="308"/>
      <c r="AV300" s="308"/>
      <c r="AW300" s="308"/>
      <c r="AX300" s="308"/>
      <c r="AY300" s="308"/>
      <c r="AZ300" s="308"/>
      <c r="BA300" s="308"/>
      <c r="BB300" s="308"/>
      <c r="BC300" s="308"/>
      <c r="BD300" s="308"/>
      <c r="BE300" s="308"/>
      <c r="BF300" s="308"/>
      <c r="BG300" s="308"/>
      <c r="BH300" s="308"/>
      <c r="BI300" s="308"/>
      <c r="BJ300" s="308"/>
      <c r="BK300" s="308"/>
      <c r="BL300" s="308"/>
      <c r="BM300" s="308"/>
      <c r="BN300" s="308"/>
      <c r="BO300" s="308"/>
      <c r="BP300" s="308"/>
      <c r="BQ300" s="308"/>
      <c r="BR300" s="308"/>
      <c r="BS300" s="308"/>
      <c r="BT300" s="308"/>
      <c r="BU300" s="308"/>
      <c r="BV300" s="308"/>
      <c r="BW300" s="308"/>
      <c r="BX300" s="308"/>
      <c r="BY300" s="308"/>
      <c r="BZ300" s="308"/>
      <c r="CA300" s="308"/>
      <c r="CB300" s="308"/>
      <c r="CC300" s="308"/>
      <c r="CD300" s="308"/>
      <c r="CE300" s="308"/>
      <c r="CF300" s="308"/>
      <c r="CG300" s="308"/>
      <c r="CH300" s="308"/>
      <c r="CI300" s="308"/>
      <c r="CJ300" s="308"/>
      <c r="CK300" s="308"/>
      <c r="CL300" s="308"/>
      <c r="CM300" s="308"/>
      <c r="CN300" s="308"/>
      <c r="CO300" s="308"/>
      <c r="CP300" s="308"/>
      <c r="CQ300" s="308"/>
      <c r="CR300" s="308"/>
      <c r="CS300" s="308"/>
      <c r="CT300" s="308"/>
      <c r="CU300" s="308"/>
      <c r="CV300" s="308"/>
      <c r="CW300" s="308"/>
      <c r="CX300" s="308"/>
      <c r="CY300" s="308"/>
      <c r="CZ300" s="308"/>
      <c r="DA300" s="308"/>
      <c r="DB300" s="308"/>
      <c r="DC300" s="308"/>
      <c r="DD300" s="308"/>
      <c r="DE300" s="308"/>
      <c r="DF300" s="308"/>
      <c r="DG300" s="308"/>
      <c r="DH300" s="308"/>
      <c r="DI300" s="308"/>
      <c r="DJ300" s="308"/>
      <c r="DK300" s="308"/>
      <c r="DL300" s="308"/>
      <c r="DM300" s="308"/>
      <c r="DN300" s="308"/>
      <c r="DO300" s="308"/>
      <c r="DP300" s="308"/>
      <c r="DQ300" s="308"/>
      <c r="DR300" s="308"/>
      <c r="DS300" s="308"/>
      <c r="DT300" s="308"/>
      <c r="DU300" s="308"/>
      <c r="DV300" s="308"/>
      <c r="DW300" s="308"/>
      <c r="DX300" s="308"/>
      <c r="DY300" s="308"/>
      <c r="DZ300" s="308"/>
      <c r="EA300" s="308"/>
      <c r="EB300" s="308"/>
      <c r="EC300" s="308"/>
      <c r="ED300" s="308"/>
      <c r="EE300" s="308"/>
      <c r="EF300" s="308"/>
      <c r="EG300" s="308"/>
      <c r="EH300" s="308"/>
      <c r="EI300" s="308"/>
      <c r="EJ300" s="308"/>
      <c r="EK300" s="308"/>
      <c r="EL300" s="308"/>
      <c r="EM300" s="308"/>
      <c r="EN300" s="308"/>
      <c r="EO300" s="308"/>
      <c r="EP300" s="308"/>
      <c r="EQ300" s="308"/>
      <c r="ER300" s="308"/>
      <c r="ES300" s="308"/>
      <c r="ET300" s="308"/>
      <c r="EU300" s="308"/>
      <c r="EV300" s="308"/>
      <c r="EW300" s="308"/>
    </row>
    <row r="301" spans="2:153" x14ac:dyDescent="0.25">
      <c r="B301" s="360"/>
      <c r="C301" s="360"/>
      <c r="D301" s="360"/>
      <c r="E301" s="308"/>
      <c r="F301" s="308"/>
      <c r="G301" s="308"/>
      <c r="H301" s="361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8"/>
      <c r="AN301" s="308"/>
      <c r="AO301" s="308"/>
      <c r="AP301" s="308"/>
      <c r="AQ301" s="308"/>
      <c r="AR301" s="308"/>
      <c r="AS301" s="308"/>
      <c r="AT301" s="308"/>
      <c r="AU301" s="308"/>
      <c r="AV301" s="308"/>
      <c r="AW301" s="308"/>
      <c r="AX301" s="308"/>
      <c r="AY301" s="308"/>
      <c r="AZ301" s="308"/>
      <c r="BA301" s="308"/>
      <c r="BB301" s="308"/>
      <c r="BC301" s="308"/>
      <c r="BD301" s="308"/>
      <c r="BE301" s="308"/>
      <c r="BF301" s="308"/>
      <c r="BG301" s="308"/>
      <c r="BH301" s="308"/>
      <c r="BI301" s="308"/>
      <c r="BJ301" s="308"/>
      <c r="BK301" s="308"/>
      <c r="BL301" s="308"/>
      <c r="BM301" s="308"/>
      <c r="BN301" s="308"/>
      <c r="BO301" s="308"/>
      <c r="BP301" s="308"/>
      <c r="BQ301" s="308"/>
      <c r="BR301" s="308"/>
      <c r="BS301" s="308"/>
      <c r="BT301" s="308"/>
      <c r="BU301" s="308"/>
      <c r="BV301" s="308"/>
      <c r="BW301" s="308"/>
      <c r="BX301" s="308"/>
      <c r="BY301" s="308"/>
      <c r="BZ301" s="308"/>
      <c r="CA301" s="308"/>
      <c r="CB301" s="308"/>
      <c r="CC301" s="308"/>
      <c r="CD301" s="308"/>
      <c r="CE301" s="308"/>
      <c r="CF301" s="308"/>
      <c r="CG301" s="308"/>
      <c r="CH301" s="308"/>
      <c r="CI301" s="308"/>
      <c r="CJ301" s="308"/>
      <c r="CK301" s="308"/>
      <c r="CL301" s="308"/>
      <c r="CM301" s="308"/>
      <c r="CN301" s="308"/>
      <c r="CO301" s="308"/>
      <c r="CP301" s="308"/>
      <c r="CQ301" s="308"/>
      <c r="CR301" s="308"/>
      <c r="CS301" s="308"/>
      <c r="CT301" s="308"/>
      <c r="CU301" s="308"/>
      <c r="CV301" s="308"/>
      <c r="CW301" s="308"/>
      <c r="CX301" s="308"/>
      <c r="CY301" s="308"/>
      <c r="CZ301" s="308"/>
      <c r="DA301" s="308"/>
      <c r="DB301" s="308"/>
      <c r="DC301" s="308"/>
      <c r="DD301" s="308"/>
      <c r="DE301" s="308"/>
      <c r="DF301" s="308"/>
      <c r="DG301" s="308"/>
      <c r="DH301" s="308"/>
      <c r="DI301" s="308"/>
      <c r="DJ301" s="308"/>
      <c r="DK301" s="308"/>
      <c r="DL301" s="308"/>
      <c r="DM301" s="308"/>
      <c r="DN301" s="308"/>
      <c r="DO301" s="308"/>
      <c r="DP301" s="308"/>
      <c r="DQ301" s="308"/>
      <c r="DR301" s="308"/>
      <c r="DS301" s="308"/>
      <c r="DT301" s="308"/>
      <c r="DU301" s="308"/>
      <c r="DV301" s="308"/>
      <c r="DW301" s="308"/>
      <c r="DX301" s="308"/>
      <c r="DY301" s="308"/>
      <c r="DZ301" s="308"/>
      <c r="EA301" s="308"/>
      <c r="EB301" s="308"/>
      <c r="EC301" s="308"/>
      <c r="ED301" s="308"/>
      <c r="EE301" s="308"/>
      <c r="EF301" s="308"/>
      <c r="EG301" s="308"/>
      <c r="EH301" s="308"/>
      <c r="EI301" s="308"/>
      <c r="EJ301" s="308"/>
      <c r="EK301" s="308"/>
      <c r="EL301" s="308"/>
      <c r="EM301" s="308"/>
      <c r="EN301" s="308"/>
      <c r="EO301" s="308"/>
      <c r="EP301" s="308"/>
      <c r="EQ301" s="308"/>
      <c r="ER301" s="308"/>
      <c r="ES301" s="308"/>
      <c r="ET301" s="308"/>
      <c r="EU301" s="308"/>
      <c r="EV301" s="308"/>
      <c r="EW301" s="308"/>
    </row>
    <row r="302" spans="2:153" x14ac:dyDescent="0.25">
      <c r="B302" s="360"/>
      <c r="C302" s="360"/>
      <c r="D302" s="360"/>
      <c r="E302" s="308"/>
      <c r="F302" s="308"/>
      <c r="G302" s="308"/>
      <c r="H302" s="361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  <c r="AP302" s="308"/>
      <c r="AQ302" s="308"/>
      <c r="AR302" s="308"/>
      <c r="AS302" s="308"/>
      <c r="AT302" s="308"/>
      <c r="AU302" s="308"/>
      <c r="AV302" s="308"/>
      <c r="AW302" s="308"/>
      <c r="AX302" s="308"/>
      <c r="AY302" s="308"/>
      <c r="AZ302" s="308"/>
      <c r="BA302" s="308"/>
      <c r="BB302" s="308"/>
      <c r="BC302" s="308"/>
      <c r="BD302" s="308"/>
      <c r="BE302" s="308"/>
      <c r="BF302" s="308"/>
      <c r="BG302" s="308"/>
      <c r="BH302" s="308"/>
      <c r="BI302" s="308"/>
      <c r="BJ302" s="308"/>
      <c r="BK302" s="308"/>
      <c r="BL302" s="308"/>
      <c r="BM302" s="308"/>
      <c r="BN302" s="308"/>
      <c r="BO302" s="308"/>
      <c r="BP302" s="308"/>
      <c r="BQ302" s="308"/>
      <c r="BR302" s="308"/>
      <c r="BS302" s="308"/>
      <c r="BT302" s="308"/>
      <c r="BU302" s="308"/>
      <c r="BV302" s="308"/>
      <c r="BW302" s="308"/>
      <c r="BX302" s="308"/>
      <c r="BY302" s="308"/>
      <c r="BZ302" s="308"/>
      <c r="CA302" s="308"/>
      <c r="CB302" s="308"/>
      <c r="CC302" s="308"/>
      <c r="CD302" s="308"/>
      <c r="CE302" s="308"/>
      <c r="CF302" s="308"/>
      <c r="CG302" s="308"/>
      <c r="CH302" s="308"/>
      <c r="CI302" s="308"/>
      <c r="CJ302" s="308"/>
      <c r="CK302" s="308"/>
      <c r="CL302" s="308"/>
      <c r="CM302" s="308"/>
      <c r="CN302" s="308"/>
      <c r="CO302" s="308"/>
      <c r="CP302" s="308"/>
      <c r="CQ302" s="308"/>
      <c r="CR302" s="308"/>
      <c r="CS302" s="308"/>
      <c r="CT302" s="308"/>
      <c r="CU302" s="308"/>
      <c r="CV302" s="308"/>
      <c r="CW302" s="308"/>
      <c r="CX302" s="308"/>
      <c r="CY302" s="308"/>
      <c r="CZ302" s="308"/>
      <c r="DA302" s="308"/>
      <c r="DB302" s="308"/>
      <c r="DC302" s="308"/>
      <c r="DD302" s="308"/>
      <c r="DE302" s="308"/>
      <c r="DF302" s="308"/>
      <c r="DG302" s="308"/>
      <c r="DH302" s="308"/>
      <c r="DI302" s="308"/>
      <c r="DJ302" s="308"/>
      <c r="DK302" s="308"/>
      <c r="DL302" s="308"/>
      <c r="DM302" s="308"/>
      <c r="DN302" s="308"/>
      <c r="DO302" s="308"/>
      <c r="DP302" s="308"/>
      <c r="DQ302" s="308"/>
      <c r="DR302" s="308"/>
      <c r="DS302" s="308"/>
      <c r="DT302" s="308"/>
      <c r="DU302" s="308"/>
      <c r="DV302" s="308"/>
      <c r="DW302" s="308"/>
      <c r="DX302" s="308"/>
      <c r="DY302" s="308"/>
      <c r="DZ302" s="308"/>
      <c r="EA302" s="308"/>
      <c r="EB302" s="308"/>
      <c r="EC302" s="308"/>
      <c r="ED302" s="308"/>
      <c r="EE302" s="308"/>
      <c r="EF302" s="308"/>
      <c r="EG302" s="308"/>
      <c r="EH302" s="308"/>
      <c r="EI302" s="308"/>
      <c r="EJ302" s="308"/>
      <c r="EK302" s="308"/>
      <c r="EL302" s="308"/>
      <c r="EM302" s="308"/>
      <c r="EN302" s="308"/>
      <c r="EO302" s="308"/>
      <c r="EP302" s="308"/>
      <c r="EQ302" s="308"/>
      <c r="ER302" s="308"/>
      <c r="ES302" s="308"/>
      <c r="ET302" s="308"/>
      <c r="EU302" s="308"/>
      <c r="EV302" s="308"/>
      <c r="EW302" s="308"/>
    </row>
    <row r="303" spans="2:153" x14ac:dyDescent="0.25">
      <c r="B303" s="360"/>
      <c r="C303" s="360"/>
      <c r="D303" s="360"/>
      <c r="E303" s="308"/>
      <c r="F303" s="308"/>
      <c r="G303" s="308"/>
      <c r="H303" s="361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308"/>
      <c r="AA303" s="308"/>
      <c r="AB303" s="308"/>
      <c r="AC303" s="308"/>
      <c r="AD303" s="308"/>
      <c r="AE303" s="308"/>
      <c r="AF303" s="308"/>
      <c r="AG303" s="308"/>
      <c r="AH303" s="308"/>
      <c r="AI303" s="308"/>
      <c r="AJ303" s="308"/>
      <c r="AK303" s="308"/>
      <c r="AL303" s="308"/>
      <c r="AM303" s="308"/>
      <c r="AN303" s="308"/>
      <c r="AO303" s="308"/>
      <c r="AP303" s="308"/>
      <c r="AQ303" s="308"/>
      <c r="AR303" s="308"/>
      <c r="AS303" s="308"/>
      <c r="AT303" s="308"/>
      <c r="AU303" s="308"/>
      <c r="AV303" s="308"/>
      <c r="AW303" s="308"/>
      <c r="AX303" s="308"/>
      <c r="AY303" s="308"/>
      <c r="AZ303" s="308"/>
      <c r="BA303" s="308"/>
      <c r="BB303" s="308"/>
      <c r="BC303" s="308"/>
      <c r="BD303" s="308"/>
      <c r="BE303" s="308"/>
      <c r="BF303" s="308"/>
      <c r="BG303" s="308"/>
      <c r="BH303" s="308"/>
      <c r="BI303" s="308"/>
      <c r="BJ303" s="308"/>
      <c r="BK303" s="308"/>
      <c r="BL303" s="308"/>
      <c r="BM303" s="308"/>
      <c r="BN303" s="308"/>
      <c r="BO303" s="308"/>
      <c r="BP303" s="308"/>
      <c r="BQ303" s="308"/>
      <c r="BR303" s="308"/>
      <c r="BS303" s="308"/>
      <c r="BT303" s="308"/>
      <c r="BU303" s="308"/>
      <c r="BV303" s="308"/>
      <c r="BW303" s="308"/>
      <c r="BX303" s="308"/>
      <c r="BY303" s="308"/>
      <c r="BZ303" s="308"/>
      <c r="CA303" s="308"/>
      <c r="CB303" s="308"/>
      <c r="CC303" s="308"/>
      <c r="CD303" s="308"/>
      <c r="CE303" s="308"/>
      <c r="CF303" s="308"/>
      <c r="CG303" s="308"/>
      <c r="CH303" s="308"/>
      <c r="CI303" s="308"/>
      <c r="CJ303" s="308"/>
      <c r="CK303" s="308"/>
      <c r="CL303" s="308"/>
      <c r="CM303" s="308"/>
      <c r="CN303" s="308"/>
      <c r="CO303" s="308"/>
      <c r="CP303" s="308"/>
      <c r="CQ303" s="308"/>
      <c r="CR303" s="308"/>
      <c r="CS303" s="308"/>
      <c r="CT303" s="308"/>
      <c r="CU303" s="308"/>
      <c r="CV303" s="308"/>
      <c r="CW303" s="308"/>
      <c r="CX303" s="308"/>
      <c r="CY303" s="308"/>
      <c r="CZ303" s="308"/>
      <c r="DA303" s="308"/>
      <c r="DB303" s="308"/>
      <c r="DC303" s="308"/>
      <c r="DD303" s="308"/>
      <c r="DE303" s="308"/>
      <c r="DF303" s="308"/>
      <c r="DG303" s="308"/>
      <c r="DH303" s="308"/>
      <c r="DI303" s="308"/>
      <c r="DJ303" s="308"/>
      <c r="DK303" s="308"/>
      <c r="DL303" s="308"/>
      <c r="DM303" s="308"/>
      <c r="DN303" s="308"/>
      <c r="DO303" s="308"/>
      <c r="DP303" s="308"/>
      <c r="DQ303" s="308"/>
      <c r="DR303" s="308"/>
      <c r="DS303" s="308"/>
      <c r="DT303" s="308"/>
      <c r="DU303" s="308"/>
      <c r="DV303" s="308"/>
      <c r="DW303" s="308"/>
      <c r="DX303" s="308"/>
      <c r="DY303" s="308"/>
      <c r="DZ303" s="308"/>
      <c r="EA303" s="308"/>
      <c r="EB303" s="308"/>
      <c r="EC303" s="308"/>
      <c r="ED303" s="308"/>
      <c r="EE303" s="308"/>
      <c r="EF303" s="308"/>
      <c r="EG303" s="308"/>
      <c r="EH303" s="308"/>
      <c r="EI303" s="308"/>
      <c r="EJ303" s="308"/>
      <c r="EK303" s="308"/>
      <c r="EL303" s="308"/>
      <c r="EM303" s="308"/>
      <c r="EN303" s="308"/>
      <c r="EO303" s="308"/>
      <c r="EP303" s="308"/>
      <c r="EQ303" s="308"/>
      <c r="ER303" s="308"/>
      <c r="ES303" s="308"/>
      <c r="ET303" s="308"/>
      <c r="EU303" s="308"/>
      <c r="EV303" s="308"/>
      <c r="EW303" s="308"/>
    </row>
    <row r="304" spans="2:153" x14ac:dyDescent="0.25">
      <c r="B304" s="360"/>
      <c r="C304" s="360"/>
      <c r="D304" s="360"/>
      <c r="E304" s="308"/>
      <c r="F304" s="308"/>
      <c r="G304" s="308"/>
      <c r="H304" s="361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  <c r="AA304" s="308"/>
      <c r="AB304" s="308"/>
      <c r="AC304" s="308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  <c r="AP304" s="308"/>
      <c r="AQ304" s="308"/>
      <c r="AR304" s="308"/>
      <c r="AS304" s="308"/>
      <c r="AT304" s="308"/>
      <c r="AU304" s="308"/>
      <c r="AV304" s="308"/>
      <c r="AW304" s="308"/>
      <c r="AX304" s="308"/>
      <c r="AY304" s="308"/>
      <c r="AZ304" s="308"/>
      <c r="BA304" s="308"/>
      <c r="BB304" s="308"/>
      <c r="BC304" s="308"/>
      <c r="BD304" s="308"/>
      <c r="BE304" s="308"/>
      <c r="BF304" s="308"/>
      <c r="BG304" s="308"/>
      <c r="BH304" s="308"/>
      <c r="BI304" s="308"/>
      <c r="BJ304" s="308"/>
      <c r="BK304" s="308"/>
      <c r="BL304" s="308"/>
      <c r="BM304" s="308"/>
      <c r="BN304" s="308"/>
      <c r="BO304" s="308"/>
      <c r="BP304" s="308"/>
      <c r="BQ304" s="308"/>
      <c r="BR304" s="308"/>
      <c r="BS304" s="308"/>
      <c r="BT304" s="308"/>
      <c r="BU304" s="308"/>
      <c r="BV304" s="308"/>
      <c r="BW304" s="308"/>
      <c r="BX304" s="308"/>
      <c r="BY304" s="308"/>
      <c r="BZ304" s="308"/>
      <c r="CA304" s="308"/>
      <c r="CB304" s="308"/>
      <c r="CC304" s="308"/>
      <c r="CD304" s="308"/>
      <c r="CE304" s="308"/>
      <c r="CF304" s="308"/>
      <c r="CG304" s="308"/>
      <c r="CH304" s="308"/>
      <c r="CI304" s="308"/>
      <c r="CJ304" s="308"/>
      <c r="CK304" s="308"/>
      <c r="CL304" s="308"/>
      <c r="CM304" s="308"/>
      <c r="CN304" s="308"/>
      <c r="CO304" s="308"/>
      <c r="CP304" s="308"/>
      <c r="CQ304" s="308"/>
      <c r="CR304" s="308"/>
      <c r="CS304" s="308"/>
      <c r="CT304" s="308"/>
      <c r="CU304" s="308"/>
      <c r="CV304" s="308"/>
      <c r="CW304" s="308"/>
      <c r="CX304" s="308"/>
      <c r="CY304" s="308"/>
      <c r="CZ304" s="308"/>
      <c r="DA304" s="308"/>
      <c r="DB304" s="308"/>
      <c r="DC304" s="308"/>
      <c r="DD304" s="308"/>
      <c r="DE304" s="308"/>
      <c r="DF304" s="308"/>
      <c r="DG304" s="308"/>
      <c r="DH304" s="308"/>
      <c r="DI304" s="308"/>
      <c r="DJ304" s="308"/>
      <c r="DK304" s="308"/>
      <c r="DL304" s="308"/>
      <c r="DM304" s="308"/>
      <c r="DN304" s="308"/>
      <c r="DO304" s="308"/>
      <c r="DP304" s="308"/>
      <c r="DQ304" s="308"/>
      <c r="DR304" s="308"/>
      <c r="DS304" s="308"/>
      <c r="DT304" s="308"/>
      <c r="DU304" s="308"/>
      <c r="DV304" s="308"/>
      <c r="DW304" s="308"/>
      <c r="DX304" s="308"/>
      <c r="DY304" s="308"/>
      <c r="DZ304" s="308"/>
      <c r="EA304" s="308"/>
      <c r="EB304" s="308"/>
      <c r="EC304" s="308"/>
      <c r="ED304" s="308"/>
      <c r="EE304" s="308"/>
      <c r="EF304" s="308"/>
      <c r="EG304" s="308"/>
      <c r="EH304" s="308"/>
      <c r="EI304" s="308"/>
      <c r="EJ304" s="308"/>
      <c r="EK304" s="308"/>
      <c r="EL304" s="308"/>
      <c r="EM304" s="308"/>
      <c r="EN304" s="308"/>
      <c r="EO304" s="308"/>
      <c r="EP304" s="308"/>
      <c r="EQ304" s="308"/>
      <c r="ER304" s="308"/>
      <c r="ES304" s="308"/>
      <c r="ET304" s="308"/>
      <c r="EU304" s="308"/>
      <c r="EV304" s="308"/>
      <c r="EW304" s="308"/>
    </row>
    <row r="305" spans="2:153" x14ac:dyDescent="0.25">
      <c r="B305" s="360"/>
      <c r="C305" s="360"/>
      <c r="D305" s="360"/>
      <c r="E305" s="308"/>
      <c r="F305" s="308"/>
      <c r="G305" s="308"/>
      <c r="H305" s="361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  <c r="AA305" s="308"/>
      <c r="AB305" s="308"/>
      <c r="AC305" s="308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  <c r="AP305" s="308"/>
      <c r="AQ305" s="308"/>
      <c r="AR305" s="308"/>
      <c r="AS305" s="308"/>
      <c r="AT305" s="308"/>
      <c r="AU305" s="308"/>
      <c r="AV305" s="308"/>
      <c r="AW305" s="308"/>
      <c r="AX305" s="308"/>
      <c r="AY305" s="308"/>
      <c r="AZ305" s="308"/>
      <c r="BA305" s="308"/>
      <c r="BB305" s="308"/>
      <c r="BC305" s="308"/>
      <c r="BD305" s="308"/>
      <c r="BE305" s="308"/>
      <c r="BF305" s="308"/>
      <c r="BG305" s="308"/>
      <c r="BH305" s="308"/>
      <c r="BI305" s="308"/>
      <c r="BJ305" s="308"/>
      <c r="BK305" s="308"/>
      <c r="BL305" s="308"/>
      <c r="BM305" s="308"/>
      <c r="BN305" s="308"/>
      <c r="BO305" s="308"/>
      <c r="BP305" s="308"/>
      <c r="BQ305" s="308"/>
      <c r="BR305" s="308"/>
      <c r="BS305" s="308"/>
      <c r="BT305" s="308"/>
      <c r="BU305" s="308"/>
      <c r="BV305" s="308"/>
      <c r="BW305" s="308"/>
      <c r="BX305" s="308"/>
      <c r="BY305" s="308"/>
      <c r="BZ305" s="308"/>
      <c r="CA305" s="308"/>
      <c r="CB305" s="308"/>
      <c r="CC305" s="308"/>
      <c r="CD305" s="308"/>
      <c r="CE305" s="308"/>
      <c r="CF305" s="308"/>
      <c r="CG305" s="308"/>
      <c r="CH305" s="308"/>
      <c r="CI305" s="308"/>
      <c r="CJ305" s="308"/>
      <c r="CK305" s="308"/>
      <c r="CL305" s="308"/>
      <c r="CM305" s="308"/>
      <c r="CN305" s="308"/>
      <c r="CO305" s="308"/>
      <c r="CP305" s="308"/>
      <c r="CQ305" s="308"/>
      <c r="CR305" s="308"/>
      <c r="CS305" s="308"/>
      <c r="CT305" s="308"/>
      <c r="CU305" s="308"/>
      <c r="CV305" s="308"/>
      <c r="CW305" s="308"/>
      <c r="CX305" s="308"/>
      <c r="CY305" s="308"/>
      <c r="CZ305" s="308"/>
      <c r="DA305" s="308"/>
      <c r="DB305" s="308"/>
      <c r="DC305" s="308"/>
      <c r="DD305" s="308"/>
      <c r="DE305" s="308"/>
      <c r="DF305" s="308"/>
      <c r="DG305" s="308"/>
      <c r="DH305" s="308"/>
      <c r="DI305" s="308"/>
      <c r="DJ305" s="308"/>
      <c r="DK305" s="308"/>
      <c r="DL305" s="308"/>
      <c r="DM305" s="308"/>
      <c r="DN305" s="308"/>
      <c r="DO305" s="308"/>
      <c r="DP305" s="308"/>
      <c r="DQ305" s="308"/>
      <c r="DR305" s="308"/>
      <c r="DS305" s="308"/>
      <c r="DT305" s="308"/>
      <c r="DU305" s="308"/>
      <c r="DV305" s="308"/>
      <c r="DW305" s="308"/>
      <c r="DX305" s="308"/>
      <c r="DY305" s="308"/>
      <c r="DZ305" s="308"/>
      <c r="EA305" s="308"/>
      <c r="EB305" s="308"/>
      <c r="EC305" s="308"/>
      <c r="ED305" s="308"/>
      <c r="EE305" s="308"/>
      <c r="EF305" s="308"/>
      <c r="EG305" s="308"/>
      <c r="EH305" s="308"/>
      <c r="EI305" s="308"/>
      <c r="EJ305" s="308"/>
      <c r="EK305" s="308"/>
      <c r="EL305" s="308"/>
      <c r="EM305" s="308"/>
      <c r="EN305" s="308"/>
      <c r="EO305" s="308"/>
      <c r="EP305" s="308"/>
      <c r="EQ305" s="308"/>
      <c r="ER305" s="308"/>
      <c r="ES305" s="308"/>
      <c r="ET305" s="308"/>
      <c r="EU305" s="308"/>
      <c r="EV305" s="308"/>
      <c r="EW305" s="308"/>
    </row>
    <row r="306" spans="2:153" x14ac:dyDescent="0.25">
      <c r="B306" s="360"/>
      <c r="C306" s="360"/>
      <c r="D306" s="360"/>
      <c r="E306" s="308"/>
      <c r="F306" s="308"/>
      <c r="G306" s="308"/>
      <c r="H306" s="361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08"/>
      <c r="X306" s="308"/>
      <c r="Y306" s="308"/>
      <c r="Z306" s="308"/>
      <c r="AA306" s="308"/>
      <c r="AB306" s="308"/>
      <c r="AC306" s="308"/>
      <c r="AD306" s="308"/>
      <c r="AE306" s="308"/>
      <c r="AF306" s="308"/>
      <c r="AG306" s="308"/>
      <c r="AH306" s="308"/>
      <c r="AI306" s="308"/>
      <c r="AJ306" s="308"/>
      <c r="AK306" s="308"/>
      <c r="AL306" s="308"/>
      <c r="AM306" s="308"/>
      <c r="AN306" s="308"/>
      <c r="AO306" s="308"/>
      <c r="AP306" s="308"/>
      <c r="AQ306" s="308"/>
      <c r="AR306" s="308"/>
      <c r="AS306" s="308"/>
      <c r="AT306" s="308"/>
      <c r="AU306" s="308"/>
      <c r="AV306" s="308"/>
      <c r="AW306" s="308"/>
      <c r="AX306" s="308"/>
      <c r="AY306" s="308"/>
      <c r="AZ306" s="308"/>
      <c r="BA306" s="308"/>
      <c r="BB306" s="308"/>
      <c r="BC306" s="308"/>
      <c r="BD306" s="308"/>
      <c r="BE306" s="308"/>
      <c r="BF306" s="308"/>
      <c r="BG306" s="308"/>
      <c r="BH306" s="308"/>
      <c r="BI306" s="308"/>
      <c r="BJ306" s="308"/>
      <c r="BK306" s="308"/>
      <c r="BL306" s="308"/>
      <c r="BM306" s="308"/>
      <c r="BN306" s="308"/>
      <c r="BO306" s="308"/>
      <c r="BP306" s="308"/>
      <c r="BQ306" s="308"/>
      <c r="BR306" s="308"/>
      <c r="BS306" s="308"/>
      <c r="BT306" s="308"/>
      <c r="BU306" s="308"/>
      <c r="BV306" s="308"/>
      <c r="BW306" s="308"/>
      <c r="BX306" s="308"/>
      <c r="BY306" s="308"/>
      <c r="BZ306" s="308"/>
      <c r="CA306" s="308"/>
      <c r="CB306" s="308"/>
      <c r="CC306" s="308"/>
      <c r="CD306" s="308"/>
      <c r="CE306" s="308"/>
      <c r="CF306" s="308"/>
      <c r="CG306" s="308"/>
      <c r="CH306" s="308"/>
      <c r="CI306" s="308"/>
      <c r="CJ306" s="308"/>
      <c r="CK306" s="308"/>
      <c r="CL306" s="308"/>
      <c r="CM306" s="308"/>
      <c r="CN306" s="308"/>
      <c r="CO306" s="308"/>
      <c r="CP306" s="308"/>
      <c r="CQ306" s="308"/>
      <c r="CR306" s="308"/>
      <c r="CS306" s="308"/>
      <c r="CT306" s="308"/>
      <c r="CU306" s="308"/>
      <c r="CV306" s="308"/>
      <c r="CW306" s="308"/>
      <c r="CX306" s="308"/>
      <c r="CY306" s="308"/>
      <c r="CZ306" s="308"/>
      <c r="DA306" s="308"/>
      <c r="DB306" s="308"/>
      <c r="DC306" s="308"/>
      <c r="DD306" s="308"/>
      <c r="DE306" s="308"/>
      <c r="DF306" s="308"/>
      <c r="DG306" s="308"/>
      <c r="DH306" s="308"/>
      <c r="DI306" s="308"/>
      <c r="DJ306" s="308"/>
      <c r="DK306" s="308"/>
      <c r="DL306" s="308"/>
      <c r="DM306" s="308"/>
      <c r="DN306" s="308"/>
      <c r="DO306" s="308"/>
      <c r="DP306" s="308"/>
      <c r="DQ306" s="308"/>
      <c r="DR306" s="308"/>
      <c r="DS306" s="308"/>
      <c r="DT306" s="308"/>
      <c r="DU306" s="308"/>
      <c r="DV306" s="308"/>
      <c r="DW306" s="308"/>
      <c r="DX306" s="308"/>
      <c r="DY306" s="308"/>
      <c r="DZ306" s="308"/>
      <c r="EA306" s="308"/>
      <c r="EB306" s="308"/>
      <c r="EC306" s="308"/>
      <c r="ED306" s="308"/>
      <c r="EE306" s="308"/>
      <c r="EF306" s="308"/>
      <c r="EG306" s="308"/>
      <c r="EH306" s="308"/>
      <c r="EI306" s="308"/>
      <c r="EJ306" s="308"/>
      <c r="EK306" s="308"/>
      <c r="EL306" s="308"/>
      <c r="EM306" s="308"/>
      <c r="EN306" s="308"/>
      <c r="EO306" s="308"/>
      <c r="EP306" s="308"/>
      <c r="EQ306" s="308"/>
      <c r="ER306" s="308"/>
      <c r="ES306" s="308"/>
      <c r="ET306" s="308"/>
      <c r="EU306" s="308"/>
      <c r="EV306" s="308"/>
      <c r="EW306" s="308"/>
    </row>
    <row r="307" spans="2:153" x14ac:dyDescent="0.25">
      <c r="B307" s="360"/>
      <c r="C307" s="360"/>
      <c r="D307" s="360"/>
      <c r="E307" s="308"/>
      <c r="F307" s="308"/>
      <c r="G307" s="308"/>
      <c r="H307" s="361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08"/>
      <c r="X307" s="308"/>
      <c r="Y307" s="308"/>
      <c r="Z307" s="308"/>
      <c r="AA307" s="308"/>
      <c r="AB307" s="308"/>
      <c r="AC307" s="308"/>
      <c r="AD307" s="308"/>
      <c r="AE307" s="308"/>
      <c r="AF307" s="308"/>
      <c r="AG307" s="308"/>
      <c r="AH307" s="308"/>
      <c r="AI307" s="308"/>
      <c r="AJ307" s="308"/>
      <c r="AK307" s="308"/>
      <c r="AL307" s="308"/>
      <c r="AM307" s="308"/>
      <c r="AN307" s="308"/>
      <c r="AO307" s="308"/>
      <c r="AP307" s="308"/>
      <c r="AQ307" s="308"/>
      <c r="AR307" s="308"/>
      <c r="AS307" s="308"/>
      <c r="AT307" s="308"/>
      <c r="AU307" s="308"/>
      <c r="AV307" s="308"/>
      <c r="AW307" s="308"/>
      <c r="AX307" s="308"/>
      <c r="AY307" s="308"/>
      <c r="AZ307" s="308"/>
      <c r="BA307" s="308"/>
      <c r="BB307" s="308"/>
      <c r="BC307" s="308"/>
      <c r="BD307" s="308"/>
      <c r="BE307" s="308"/>
      <c r="BF307" s="308"/>
      <c r="BG307" s="308"/>
      <c r="BH307" s="308"/>
      <c r="BI307" s="308"/>
      <c r="BJ307" s="308"/>
      <c r="BK307" s="308"/>
      <c r="BL307" s="308"/>
      <c r="BM307" s="308"/>
      <c r="BN307" s="308"/>
      <c r="BO307" s="308"/>
      <c r="BP307" s="308"/>
      <c r="BQ307" s="308"/>
      <c r="BR307" s="308"/>
      <c r="BS307" s="308"/>
      <c r="BT307" s="308"/>
      <c r="BU307" s="308"/>
      <c r="BV307" s="308"/>
      <c r="BW307" s="308"/>
      <c r="BX307" s="308"/>
      <c r="BY307" s="308"/>
      <c r="BZ307" s="308"/>
      <c r="CA307" s="308"/>
      <c r="CB307" s="308"/>
      <c r="CC307" s="308"/>
      <c r="CD307" s="308"/>
      <c r="CE307" s="308"/>
      <c r="CF307" s="308"/>
      <c r="CG307" s="308"/>
      <c r="CH307" s="308"/>
      <c r="CI307" s="308"/>
      <c r="CJ307" s="308"/>
      <c r="CK307" s="308"/>
      <c r="CL307" s="308"/>
      <c r="CM307" s="308"/>
      <c r="CN307" s="308"/>
      <c r="CO307" s="308"/>
      <c r="CP307" s="308"/>
      <c r="CQ307" s="308"/>
      <c r="CR307" s="308"/>
      <c r="CS307" s="308"/>
      <c r="CT307" s="308"/>
      <c r="CU307" s="308"/>
      <c r="CV307" s="308"/>
      <c r="CW307" s="308"/>
      <c r="CX307" s="308"/>
      <c r="CY307" s="308"/>
      <c r="CZ307" s="308"/>
      <c r="DA307" s="308"/>
      <c r="DB307" s="308"/>
      <c r="DC307" s="308"/>
      <c r="DD307" s="308"/>
      <c r="DE307" s="308"/>
      <c r="DF307" s="308"/>
      <c r="DG307" s="308"/>
      <c r="DH307" s="308"/>
      <c r="DI307" s="308"/>
      <c r="DJ307" s="308"/>
      <c r="DK307" s="308"/>
      <c r="DL307" s="308"/>
      <c r="DM307" s="308"/>
      <c r="DN307" s="308"/>
      <c r="DO307" s="308"/>
      <c r="DP307" s="308"/>
      <c r="DQ307" s="308"/>
      <c r="DR307" s="308"/>
      <c r="DS307" s="308"/>
      <c r="DT307" s="308"/>
      <c r="DU307" s="308"/>
      <c r="DV307" s="308"/>
      <c r="DW307" s="308"/>
      <c r="DX307" s="308"/>
      <c r="DY307" s="308"/>
      <c r="DZ307" s="308"/>
      <c r="EA307" s="308"/>
      <c r="EB307" s="308"/>
      <c r="EC307" s="308"/>
      <c r="ED307" s="308"/>
      <c r="EE307" s="308"/>
      <c r="EF307" s="308"/>
      <c r="EG307" s="308"/>
      <c r="EH307" s="308"/>
      <c r="EI307" s="308"/>
      <c r="EJ307" s="308"/>
      <c r="EK307" s="308"/>
      <c r="EL307" s="308"/>
      <c r="EM307" s="308"/>
      <c r="EN307" s="308"/>
      <c r="EO307" s="308"/>
      <c r="EP307" s="308"/>
      <c r="EQ307" s="308"/>
      <c r="ER307" s="308"/>
      <c r="ES307" s="308"/>
      <c r="ET307" s="308"/>
      <c r="EU307" s="308"/>
      <c r="EV307" s="308"/>
      <c r="EW307" s="308"/>
    </row>
    <row r="308" spans="2:153" x14ac:dyDescent="0.25">
      <c r="B308" s="360"/>
      <c r="C308" s="360"/>
      <c r="D308" s="360"/>
      <c r="E308" s="308"/>
      <c r="F308" s="308"/>
      <c r="G308" s="308"/>
      <c r="H308" s="361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08"/>
      <c r="X308" s="308"/>
      <c r="Y308" s="308"/>
      <c r="Z308" s="308"/>
      <c r="AA308" s="308"/>
      <c r="AB308" s="308"/>
      <c r="AC308" s="308"/>
      <c r="AD308" s="308"/>
      <c r="AE308" s="308"/>
      <c r="AF308" s="308"/>
      <c r="AG308" s="308"/>
      <c r="AH308" s="308"/>
      <c r="AI308" s="308"/>
      <c r="AJ308" s="308"/>
      <c r="AK308" s="308"/>
      <c r="AL308" s="308"/>
      <c r="AM308" s="308"/>
      <c r="AN308" s="308"/>
      <c r="AO308" s="308"/>
      <c r="AP308" s="308"/>
      <c r="AQ308" s="308"/>
      <c r="AR308" s="308"/>
      <c r="AS308" s="308"/>
      <c r="AT308" s="308"/>
      <c r="AU308" s="308"/>
      <c r="AV308" s="308"/>
      <c r="AW308" s="308"/>
      <c r="AX308" s="308"/>
      <c r="AY308" s="308"/>
      <c r="AZ308" s="308"/>
      <c r="BA308" s="308"/>
      <c r="BB308" s="308"/>
      <c r="BC308" s="308"/>
      <c r="BD308" s="308"/>
      <c r="BE308" s="308"/>
      <c r="BF308" s="308"/>
      <c r="BG308" s="308"/>
      <c r="BH308" s="308"/>
      <c r="BI308" s="308"/>
      <c r="BJ308" s="308"/>
      <c r="BK308" s="308"/>
      <c r="BL308" s="308"/>
      <c r="BM308" s="308"/>
      <c r="BN308" s="308"/>
      <c r="BO308" s="308"/>
      <c r="BP308" s="308"/>
      <c r="BQ308" s="308"/>
      <c r="BR308" s="308"/>
      <c r="BS308" s="308"/>
      <c r="BT308" s="308"/>
      <c r="BU308" s="308"/>
      <c r="BV308" s="308"/>
      <c r="BW308" s="308"/>
      <c r="BX308" s="308"/>
      <c r="BY308" s="308"/>
      <c r="BZ308" s="308"/>
      <c r="CA308" s="308"/>
      <c r="CB308" s="308"/>
      <c r="CC308" s="308"/>
      <c r="CD308" s="308"/>
      <c r="CE308" s="308"/>
      <c r="CF308" s="308"/>
      <c r="CG308" s="308"/>
      <c r="CH308" s="308"/>
      <c r="CI308" s="308"/>
      <c r="CJ308" s="308"/>
      <c r="CK308" s="308"/>
      <c r="CL308" s="308"/>
      <c r="CM308" s="308"/>
      <c r="CN308" s="308"/>
      <c r="CO308" s="308"/>
      <c r="CP308" s="308"/>
      <c r="CQ308" s="308"/>
      <c r="CR308" s="308"/>
      <c r="CS308" s="308"/>
      <c r="CT308" s="308"/>
      <c r="CU308" s="308"/>
      <c r="CV308" s="308"/>
      <c r="CW308" s="308"/>
      <c r="CX308" s="308"/>
      <c r="CY308" s="308"/>
      <c r="CZ308" s="308"/>
      <c r="DA308" s="308"/>
      <c r="DB308" s="308"/>
      <c r="DC308" s="308"/>
      <c r="DD308" s="308"/>
      <c r="DE308" s="308"/>
      <c r="DF308" s="308"/>
      <c r="DG308" s="308"/>
      <c r="DH308" s="308"/>
      <c r="DI308" s="308"/>
      <c r="DJ308" s="308"/>
      <c r="DK308" s="308"/>
      <c r="DL308" s="308"/>
      <c r="DM308" s="308"/>
      <c r="DN308" s="308"/>
      <c r="DO308" s="308"/>
      <c r="DP308" s="308"/>
      <c r="DQ308" s="308"/>
      <c r="DR308" s="308"/>
      <c r="DS308" s="308"/>
      <c r="DT308" s="308"/>
      <c r="DU308" s="308"/>
      <c r="DV308" s="308"/>
      <c r="DW308" s="308"/>
      <c r="DX308" s="308"/>
      <c r="DY308" s="308"/>
      <c r="DZ308" s="308"/>
      <c r="EA308" s="308"/>
      <c r="EB308" s="308"/>
      <c r="EC308" s="308"/>
      <c r="ED308" s="308"/>
      <c r="EE308" s="308"/>
      <c r="EF308" s="308"/>
      <c r="EG308" s="308"/>
      <c r="EH308" s="308"/>
      <c r="EI308" s="308"/>
      <c r="EJ308" s="308"/>
      <c r="EK308" s="308"/>
      <c r="EL308" s="308"/>
      <c r="EM308" s="308"/>
      <c r="EN308" s="308"/>
      <c r="EO308" s="308"/>
      <c r="EP308" s="308"/>
      <c r="EQ308" s="308"/>
      <c r="ER308" s="308"/>
      <c r="ES308" s="308"/>
      <c r="ET308" s="308"/>
      <c r="EU308" s="308"/>
      <c r="EV308" s="308"/>
      <c r="EW308" s="308"/>
    </row>
    <row r="309" spans="2:153" x14ac:dyDescent="0.25">
      <c r="B309" s="360"/>
      <c r="C309" s="360"/>
      <c r="D309" s="360"/>
      <c r="E309" s="308"/>
      <c r="F309" s="308"/>
      <c r="G309" s="308"/>
      <c r="H309" s="361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08"/>
      <c r="X309" s="308"/>
      <c r="Y309" s="308"/>
      <c r="Z309" s="308"/>
      <c r="AA309" s="308"/>
      <c r="AB309" s="308"/>
      <c r="AC309" s="308"/>
      <c r="AD309" s="308"/>
      <c r="AE309" s="308"/>
      <c r="AF309" s="308"/>
      <c r="AG309" s="308"/>
      <c r="AH309" s="308"/>
      <c r="AI309" s="308"/>
      <c r="AJ309" s="308"/>
      <c r="AK309" s="308"/>
      <c r="AL309" s="308"/>
      <c r="AM309" s="308"/>
      <c r="AN309" s="308"/>
      <c r="AO309" s="308"/>
      <c r="AP309" s="308"/>
      <c r="AQ309" s="308"/>
      <c r="AR309" s="308"/>
      <c r="AS309" s="308"/>
      <c r="AT309" s="308"/>
      <c r="AU309" s="308"/>
      <c r="AV309" s="308"/>
      <c r="AW309" s="308"/>
      <c r="AX309" s="308"/>
      <c r="AY309" s="308"/>
      <c r="AZ309" s="308"/>
      <c r="BA309" s="308"/>
      <c r="BB309" s="308"/>
      <c r="BC309" s="308"/>
      <c r="BD309" s="308"/>
      <c r="BE309" s="308"/>
      <c r="BF309" s="308"/>
      <c r="BG309" s="308"/>
      <c r="BH309" s="308"/>
      <c r="BI309" s="308"/>
      <c r="BJ309" s="308"/>
      <c r="BK309" s="308"/>
      <c r="BL309" s="308"/>
      <c r="BM309" s="308"/>
      <c r="BN309" s="308"/>
      <c r="BO309" s="308"/>
      <c r="BP309" s="308"/>
      <c r="BQ309" s="308"/>
      <c r="BR309" s="308"/>
      <c r="BS309" s="308"/>
      <c r="BT309" s="308"/>
      <c r="BU309" s="308"/>
      <c r="BV309" s="308"/>
      <c r="BW309" s="308"/>
      <c r="BX309" s="308"/>
      <c r="BY309" s="308"/>
      <c r="BZ309" s="308"/>
      <c r="CA309" s="308"/>
      <c r="CB309" s="308"/>
      <c r="CC309" s="308"/>
      <c r="CD309" s="308"/>
      <c r="CE309" s="308"/>
      <c r="CF309" s="308"/>
      <c r="CG309" s="308"/>
      <c r="CH309" s="308"/>
      <c r="CI309" s="308"/>
      <c r="CJ309" s="308"/>
      <c r="CK309" s="308"/>
      <c r="CL309" s="308"/>
      <c r="CM309" s="308"/>
      <c r="CN309" s="308"/>
      <c r="CO309" s="308"/>
      <c r="CP309" s="308"/>
      <c r="CQ309" s="308"/>
      <c r="CR309" s="308"/>
      <c r="CS309" s="308"/>
      <c r="CT309" s="308"/>
      <c r="CU309" s="308"/>
      <c r="CV309" s="308"/>
      <c r="CW309" s="308"/>
      <c r="CX309" s="308"/>
      <c r="CY309" s="308"/>
      <c r="CZ309" s="308"/>
      <c r="DA309" s="308"/>
      <c r="DB309" s="308"/>
      <c r="DC309" s="308"/>
      <c r="DD309" s="308"/>
      <c r="DE309" s="308"/>
      <c r="DF309" s="308"/>
      <c r="DG309" s="308"/>
      <c r="DH309" s="308"/>
      <c r="DI309" s="308"/>
      <c r="DJ309" s="308"/>
      <c r="DK309" s="308"/>
      <c r="DL309" s="308"/>
      <c r="DM309" s="308"/>
      <c r="DN309" s="308"/>
      <c r="DO309" s="308"/>
      <c r="DP309" s="308"/>
      <c r="DQ309" s="308"/>
      <c r="DR309" s="308"/>
      <c r="DS309" s="308"/>
      <c r="DT309" s="308"/>
      <c r="DU309" s="308"/>
      <c r="DV309" s="308"/>
      <c r="DW309" s="308"/>
      <c r="DX309" s="308"/>
      <c r="DY309" s="308"/>
      <c r="DZ309" s="308"/>
      <c r="EA309" s="308"/>
      <c r="EB309" s="308"/>
      <c r="EC309" s="308"/>
      <c r="ED309" s="308"/>
      <c r="EE309" s="308"/>
      <c r="EF309" s="308"/>
      <c r="EG309" s="308"/>
      <c r="EH309" s="308"/>
      <c r="EI309" s="308"/>
      <c r="EJ309" s="308"/>
      <c r="EK309" s="308"/>
      <c r="EL309" s="308"/>
      <c r="EM309" s="308"/>
      <c r="EN309" s="308"/>
      <c r="EO309" s="308"/>
      <c r="EP309" s="308"/>
      <c r="EQ309" s="308"/>
      <c r="ER309" s="308"/>
      <c r="ES309" s="308"/>
      <c r="ET309" s="308"/>
      <c r="EU309" s="308"/>
      <c r="EV309" s="308"/>
      <c r="EW309" s="308"/>
    </row>
    <row r="310" spans="2:153" x14ac:dyDescent="0.25">
      <c r="B310" s="360"/>
      <c r="C310" s="360"/>
      <c r="D310" s="360"/>
      <c r="E310" s="308"/>
      <c r="F310" s="308"/>
      <c r="G310" s="308"/>
      <c r="H310" s="361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8"/>
      <c r="AN310" s="308"/>
      <c r="AO310" s="308"/>
      <c r="AP310" s="308"/>
      <c r="AQ310" s="308"/>
      <c r="AR310" s="308"/>
      <c r="AS310" s="308"/>
      <c r="AT310" s="308"/>
      <c r="AU310" s="308"/>
      <c r="AV310" s="308"/>
      <c r="AW310" s="308"/>
      <c r="AX310" s="308"/>
      <c r="AY310" s="308"/>
      <c r="AZ310" s="308"/>
      <c r="BA310" s="308"/>
      <c r="BB310" s="308"/>
      <c r="BC310" s="308"/>
      <c r="BD310" s="308"/>
      <c r="BE310" s="308"/>
      <c r="BF310" s="308"/>
      <c r="BG310" s="308"/>
      <c r="BH310" s="308"/>
      <c r="BI310" s="308"/>
      <c r="BJ310" s="308"/>
      <c r="BK310" s="308"/>
      <c r="BL310" s="308"/>
      <c r="BM310" s="308"/>
      <c r="BN310" s="308"/>
      <c r="BO310" s="308"/>
      <c r="BP310" s="308"/>
      <c r="BQ310" s="308"/>
      <c r="BR310" s="308"/>
      <c r="BS310" s="308"/>
      <c r="BT310" s="308"/>
      <c r="BU310" s="308"/>
      <c r="BV310" s="308"/>
      <c r="BW310" s="308"/>
      <c r="BX310" s="308"/>
      <c r="BY310" s="308"/>
      <c r="BZ310" s="308"/>
      <c r="CA310" s="308"/>
      <c r="CB310" s="308"/>
      <c r="CC310" s="308"/>
      <c r="CD310" s="308"/>
      <c r="CE310" s="308"/>
      <c r="CF310" s="308"/>
      <c r="CG310" s="308"/>
      <c r="CH310" s="308"/>
      <c r="CI310" s="308"/>
      <c r="CJ310" s="308"/>
      <c r="CK310" s="308"/>
      <c r="CL310" s="308"/>
      <c r="CM310" s="308"/>
      <c r="CN310" s="308"/>
      <c r="CO310" s="308"/>
      <c r="CP310" s="308"/>
      <c r="CQ310" s="308"/>
      <c r="CR310" s="308"/>
      <c r="CS310" s="308"/>
      <c r="CT310" s="308"/>
      <c r="CU310" s="308"/>
      <c r="CV310" s="308"/>
      <c r="CW310" s="308"/>
      <c r="CX310" s="308"/>
      <c r="CY310" s="308"/>
      <c r="CZ310" s="308"/>
      <c r="DA310" s="308"/>
      <c r="DB310" s="308"/>
      <c r="DC310" s="308"/>
      <c r="DD310" s="308"/>
      <c r="DE310" s="308"/>
      <c r="DF310" s="308"/>
      <c r="DG310" s="308"/>
      <c r="DH310" s="308"/>
      <c r="DI310" s="308"/>
      <c r="DJ310" s="308"/>
      <c r="DK310" s="308"/>
      <c r="DL310" s="308"/>
      <c r="DM310" s="308"/>
      <c r="DN310" s="308"/>
      <c r="DO310" s="308"/>
      <c r="DP310" s="308"/>
      <c r="DQ310" s="308"/>
      <c r="DR310" s="308"/>
      <c r="DS310" s="308"/>
      <c r="DT310" s="308"/>
      <c r="DU310" s="308"/>
      <c r="DV310" s="308"/>
      <c r="DW310" s="308"/>
      <c r="DX310" s="308"/>
      <c r="DY310" s="308"/>
      <c r="DZ310" s="308"/>
      <c r="EA310" s="308"/>
      <c r="EB310" s="308"/>
      <c r="EC310" s="308"/>
      <c r="ED310" s="308"/>
      <c r="EE310" s="308"/>
      <c r="EF310" s="308"/>
      <c r="EG310" s="308"/>
      <c r="EH310" s="308"/>
      <c r="EI310" s="308"/>
      <c r="EJ310" s="308"/>
      <c r="EK310" s="308"/>
      <c r="EL310" s="308"/>
      <c r="EM310" s="308"/>
      <c r="EN310" s="308"/>
      <c r="EO310" s="308"/>
      <c r="EP310" s="308"/>
      <c r="EQ310" s="308"/>
      <c r="ER310" s="308"/>
      <c r="ES310" s="308"/>
      <c r="ET310" s="308"/>
      <c r="EU310" s="308"/>
      <c r="EV310" s="308"/>
      <c r="EW310" s="308"/>
    </row>
    <row r="311" spans="2:153" x14ac:dyDescent="0.25">
      <c r="B311" s="360"/>
      <c r="C311" s="360"/>
      <c r="D311" s="360"/>
      <c r="E311" s="308"/>
      <c r="F311" s="308"/>
      <c r="G311" s="308"/>
      <c r="H311" s="361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308"/>
      <c r="AA311" s="308"/>
      <c r="AB311" s="308"/>
      <c r="AC311" s="308"/>
      <c r="AD311" s="308"/>
      <c r="AE311" s="308"/>
      <c r="AF311" s="308"/>
      <c r="AG311" s="308"/>
      <c r="AH311" s="308"/>
      <c r="AI311" s="308"/>
      <c r="AJ311" s="308"/>
      <c r="AK311" s="308"/>
      <c r="AL311" s="308"/>
      <c r="AM311" s="308"/>
      <c r="AN311" s="308"/>
      <c r="AO311" s="308"/>
      <c r="AP311" s="308"/>
      <c r="AQ311" s="308"/>
      <c r="AR311" s="308"/>
      <c r="AS311" s="308"/>
      <c r="AT311" s="308"/>
      <c r="AU311" s="308"/>
      <c r="AV311" s="308"/>
      <c r="AW311" s="308"/>
      <c r="AX311" s="308"/>
      <c r="AY311" s="308"/>
      <c r="AZ311" s="308"/>
      <c r="BA311" s="308"/>
      <c r="BB311" s="308"/>
      <c r="BC311" s="308"/>
      <c r="BD311" s="308"/>
      <c r="BE311" s="308"/>
      <c r="BF311" s="308"/>
      <c r="BG311" s="308"/>
      <c r="BH311" s="308"/>
      <c r="BI311" s="308"/>
      <c r="BJ311" s="308"/>
      <c r="BK311" s="308"/>
      <c r="BL311" s="308"/>
      <c r="BM311" s="308"/>
      <c r="BN311" s="308"/>
      <c r="BO311" s="308"/>
      <c r="BP311" s="308"/>
      <c r="BQ311" s="308"/>
      <c r="BR311" s="308"/>
      <c r="BS311" s="308"/>
      <c r="BT311" s="308"/>
      <c r="BU311" s="308"/>
      <c r="BV311" s="308"/>
      <c r="BW311" s="308"/>
      <c r="BX311" s="308"/>
      <c r="BY311" s="308"/>
      <c r="BZ311" s="308"/>
      <c r="CA311" s="308"/>
      <c r="CB311" s="308"/>
      <c r="CC311" s="308"/>
      <c r="CD311" s="308"/>
      <c r="CE311" s="308"/>
      <c r="CF311" s="308"/>
      <c r="CG311" s="308"/>
      <c r="CH311" s="308"/>
      <c r="CI311" s="308"/>
      <c r="CJ311" s="308"/>
      <c r="CK311" s="308"/>
      <c r="CL311" s="308"/>
      <c r="CM311" s="308"/>
      <c r="CN311" s="308"/>
      <c r="CO311" s="308"/>
      <c r="CP311" s="308"/>
      <c r="CQ311" s="308"/>
      <c r="CR311" s="308"/>
      <c r="CS311" s="308"/>
      <c r="CT311" s="308"/>
      <c r="CU311" s="308"/>
      <c r="CV311" s="308"/>
      <c r="CW311" s="308"/>
      <c r="CX311" s="308"/>
      <c r="CY311" s="308"/>
      <c r="CZ311" s="308"/>
      <c r="DA311" s="308"/>
      <c r="DB311" s="308"/>
      <c r="DC311" s="308"/>
      <c r="DD311" s="308"/>
      <c r="DE311" s="308"/>
      <c r="DF311" s="308"/>
      <c r="DG311" s="308"/>
      <c r="DH311" s="308"/>
      <c r="DI311" s="308"/>
      <c r="DJ311" s="308"/>
      <c r="DK311" s="308"/>
      <c r="DL311" s="308"/>
      <c r="DM311" s="308"/>
      <c r="DN311" s="308"/>
      <c r="DO311" s="308"/>
      <c r="DP311" s="308"/>
      <c r="DQ311" s="308"/>
      <c r="DR311" s="308"/>
      <c r="DS311" s="308"/>
      <c r="DT311" s="308"/>
      <c r="DU311" s="308"/>
      <c r="DV311" s="308"/>
      <c r="DW311" s="308"/>
      <c r="DX311" s="308"/>
      <c r="DY311" s="308"/>
      <c r="DZ311" s="308"/>
      <c r="EA311" s="308"/>
      <c r="EB311" s="308"/>
      <c r="EC311" s="308"/>
      <c r="ED311" s="308"/>
      <c r="EE311" s="308"/>
      <c r="EF311" s="308"/>
      <c r="EG311" s="308"/>
      <c r="EH311" s="308"/>
      <c r="EI311" s="308"/>
      <c r="EJ311" s="308"/>
      <c r="EK311" s="308"/>
      <c r="EL311" s="308"/>
      <c r="EM311" s="308"/>
      <c r="EN311" s="308"/>
      <c r="EO311" s="308"/>
      <c r="EP311" s="308"/>
      <c r="EQ311" s="308"/>
      <c r="ER311" s="308"/>
      <c r="ES311" s="308"/>
      <c r="ET311" s="308"/>
      <c r="EU311" s="308"/>
      <c r="EV311" s="308"/>
      <c r="EW311" s="308"/>
    </row>
    <row r="312" spans="2:153" x14ac:dyDescent="0.25">
      <c r="B312" s="360"/>
      <c r="C312" s="360"/>
      <c r="D312" s="360"/>
      <c r="E312" s="308"/>
      <c r="F312" s="308"/>
      <c r="G312" s="308"/>
      <c r="H312" s="361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08"/>
      <c r="X312" s="308"/>
      <c r="Y312" s="308"/>
      <c r="Z312" s="308"/>
      <c r="AA312" s="308"/>
      <c r="AB312" s="308"/>
      <c r="AC312" s="308"/>
      <c r="AD312" s="308"/>
      <c r="AE312" s="308"/>
      <c r="AF312" s="308"/>
      <c r="AG312" s="308"/>
      <c r="AH312" s="308"/>
      <c r="AI312" s="308"/>
      <c r="AJ312" s="308"/>
      <c r="AK312" s="308"/>
      <c r="AL312" s="308"/>
      <c r="AM312" s="308"/>
      <c r="AN312" s="308"/>
      <c r="AO312" s="308"/>
      <c r="AP312" s="308"/>
      <c r="AQ312" s="308"/>
      <c r="AR312" s="308"/>
      <c r="AS312" s="308"/>
      <c r="AT312" s="308"/>
      <c r="AU312" s="308"/>
      <c r="AV312" s="308"/>
      <c r="AW312" s="308"/>
      <c r="AX312" s="308"/>
      <c r="AY312" s="308"/>
      <c r="AZ312" s="308"/>
      <c r="BA312" s="308"/>
      <c r="BB312" s="308"/>
      <c r="BC312" s="308"/>
      <c r="BD312" s="308"/>
      <c r="BE312" s="308"/>
      <c r="BF312" s="308"/>
      <c r="BG312" s="308"/>
      <c r="BH312" s="308"/>
      <c r="BI312" s="308"/>
      <c r="BJ312" s="308"/>
      <c r="BK312" s="308"/>
      <c r="BL312" s="308"/>
      <c r="BM312" s="308"/>
      <c r="BN312" s="308"/>
      <c r="BO312" s="308"/>
      <c r="BP312" s="308"/>
      <c r="BQ312" s="308"/>
      <c r="BR312" s="308"/>
      <c r="BS312" s="308"/>
      <c r="BT312" s="308"/>
      <c r="BU312" s="308"/>
      <c r="BV312" s="308"/>
      <c r="BW312" s="308"/>
      <c r="BX312" s="308"/>
      <c r="BY312" s="308"/>
      <c r="BZ312" s="308"/>
      <c r="CA312" s="308"/>
      <c r="CB312" s="308"/>
      <c r="CC312" s="308"/>
      <c r="CD312" s="308"/>
      <c r="CE312" s="308"/>
      <c r="CF312" s="308"/>
      <c r="CG312" s="308"/>
      <c r="CH312" s="308"/>
      <c r="CI312" s="308"/>
      <c r="CJ312" s="308"/>
      <c r="CK312" s="308"/>
      <c r="CL312" s="308"/>
      <c r="CM312" s="308"/>
      <c r="CN312" s="308"/>
      <c r="CO312" s="308"/>
      <c r="CP312" s="308"/>
      <c r="CQ312" s="308"/>
      <c r="CR312" s="308"/>
      <c r="CS312" s="308"/>
      <c r="CT312" s="308"/>
      <c r="CU312" s="308"/>
      <c r="CV312" s="308"/>
      <c r="CW312" s="308"/>
      <c r="CX312" s="308"/>
      <c r="CY312" s="308"/>
      <c r="CZ312" s="308"/>
      <c r="DA312" s="308"/>
      <c r="DB312" s="308"/>
      <c r="DC312" s="308"/>
      <c r="DD312" s="308"/>
      <c r="DE312" s="308"/>
      <c r="DF312" s="308"/>
      <c r="DG312" s="308"/>
      <c r="DH312" s="308"/>
      <c r="DI312" s="308"/>
      <c r="DJ312" s="308"/>
      <c r="DK312" s="308"/>
      <c r="DL312" s="308"/>
      <c r="DM312" s="308"/>
      <c r="DN312" s="308"/>
      <c r="DO312" s="308"/>
      <c r="DP312" s="308"/>
      <c r="DQ312" s="308"/>
      <c r="DR312" s="308"/>
      <c r="DS312" s="308"/>
      <c r="DT312" s="308"/>
      <c r="DU312" s="308"/>
      <c r="DV312" s="308"/>
      <c r="DW312" s="308"/>
      <c r="DX312" s="308"/>
      <c r="DY312" s="308"/>
      <c r="DZ312" s="308"/>
      <c r="EA312" s="308"/>
      <c r="EB312" s="308"/>
      <c r="EC312" s="308"/>
      <c r="ED312" s="308"/>
      <c r="EE312" s="308"/>
      <c r="EF312" s="308"/>
      <c r="EG312" s="308"/>
      <c r="EH312" s="308"/>
      <c r="EI312" s="308"/>
      <c r="EJ312" s="308"/>
      <c r="EK312" s="308"/>
      <c r="EL312" s="308"/>
      <c r="EM312" s="308"/>
      <c r="EN312" s="308"/>
      <c r="EO312" s="308"/>
      <c r="EP312" s="308"/>
      <c r="EQ312" s="308"/>
      <c r="ER312" s="308"/>
      <c r="ES312" s="308"/>
      <c r="ET312" s="308"/>
      <c r="EU312" s="308"/>
      <c r="EV312" s="308"/>
      <c r="EW312" s="308"/>
    </row>
    <row r="313" spans="2:153" x14ac:dyDescent="0.25">
      <c r="B313" s="360"/>
      <c r="C313" s="360"/>
      <c r="D313" s="360"/>
      <c r="E313" s="308"/>
      <c r="F313" s="308"/>
      <c r="G313" s="308"/>
      <c r="H313" s="361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8"/>
      <c r="Y313" s="308"/>
      <c r="Z313" s="308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08"/>
      <c r="AK313" s="308"/>
      <c r="AL313" s="308"/>
      <c r="AM313" s="308"/>
      <c r="AN313" s="308"/>
      <c r="AO313" s="308"/>
      <c r="AP313" s="308"/>
      <c r="AQ313" s="308"/>
      <c r="AR313" s="308"/>
      <c r="AS313" s="308"/>
      <c r="AT313" s="308"/>
      <c r="AU313" s="308"/>
      <c r="AV313" s="308"/>
      <c r="AW313" s="308"/>
      <c r="AX313" s="308"/>
      <c r="AY313" s="308"/>
      <c r="AZ313" s="308"/>
      <c r="BA313" s="308"/>
      <c r="BB313" s="308"/>
      <c r="BC313" s="308"/>
      <c r="BD313" s="308"/>
      <c r="BE313" s="308"/>
      <c r="BF313" s="308"/>
      <c r="BG313" s="308"/>
      <c r="BH313" s="308"/>
      <c r="BI313" s="308"/>
      <c r="BJ313" s="308"/>
      <c r="BK313" s="308"/>
      <c r="BL313" s="308"/>
      <c r="BM313" s="308"/>
      <c r="BN313" s="308"/>
      <c r="BO313" s="308"/>
      <c r="BP313" s="308"/>
      <c r="BQ313" s="308"/>
      <c r="BR313" s="308"/>
      <c r="BS313" s="308"/>
      <c r="BT313" s="308"/>
      <c r="BU313" s="308"/>
      <c r="BV313" s="308"/>
      <c r="BW313" s="308"/>
      <c r="BX313" s="308"/>
      <c r="BY313" s="308"/>
      <c r="BZ313" s="308"/>
      <c r="CA313" s="308"/>
      <c r="CB313" s="308"/>
      <c r="CC313" s="308"/>
      <c r="CD313" s="308"/>
      <c r="CE313" s="308"/>
      <c r="CF313" s="308"/>
      <c r="CG313" s="308"/>
      <c r="CH313" s="308"/>
      <c r="CI313" s="308"/>
      <c r="CJ313" s="308"/>
      <c r="CK313" s="308"/>
      <c r="CL313" s="308"/>
      <c r="CM313" s="308"/>
      <c r="CN313" s="308"/>
      <c r="CO313" s="308"/>
      <c r="CP313" s="308"/>
      <c r="CQ313" s="308"/>
      <c r="CR313" s="308"/>
      <c r="CS313" s="308"/>
      <c r="CT313" s="308"/>
      <c r="CU313" s="308"/>
      <c r="CV313" s="308"/>
      <c r="CW313" s="308"/>
      <c r="CX313" s="308"/>
      <c r="CY313" s="308"/>
      <c r="CZ313" s="308"/>
      <c r="DA313" s="308"/>
      <c r="DB313" s="308"/>
      <c r="DC313" s="308"/>
      <c r="DD313" s="308"/>
      <c r="DE313" s="308"/>
      <c r="DF313" s="308"/>
      <c r="DG313" s="308"/>
      <c r="DH313" s="308"/>
      <c r="DI313" s="308"/>
      <c r="DJ313" s="308"/>
      <c r="DK313" s="308"/>
      <c r="DL313" s="308"/>
      <c r="DM313" s="308"/>
      <c r="DN313" s="308"/>
      <c r="DO313" s="308"/>
      <c r="DP313" s="308"/>
      <c r="DQ313" s="308"/>
      <c r="DR313" s="308"/>
      <c r="DS313" s="308"/>
      <c r="DT313" s="308"/>
      <c r="DU313" s="308"/>
      <c r="DV313" s="308"/>
      <c r="DW313" s="308"/>
      <c r="DX313" s="308"/>
      <c r="DY313" s="308"/>
      <c r="DZ313" s="308"/>
      <c r="EA313" s="308"/>
      <c r="EB313" s="308"/>
      <c r="EC313" s="308"/>
      <c r="ED313" s="308"/>
      <c r="EE313" s="308"/>
      <c r="EF313" s="308"/>
      <c r="EG313" s="308"/>
      <c r="EH313" s="308"/>
      <c r="EI313" s="308"/>
      <c r="EJ313" s="308"/>
      <c r="EK313" s="308"/>
      <c r="EL313" s="308"/>
      <c r="EM313" s="308"/>
      <c r="EN313" s="308"/>
      <c r="EO313" s="308"/>
      <c r="EP313" s="308"/>
      <c r="EQ313" s="308"/>
      <c r="ER313" s="308"/>
      <c r="ES313" s="308"/>
      <c r="ET313" s="308"/>
      <c r="EU313" s="308"/>
      <c r="EV313" s="308"/>
      <c r="EW313" s="308"/>
    </row>
    <row r="314" spans="2:153" x14ac:dyDescent="0.25">
      <c r="B314" s="360"/>
      <c r="C314" s="360"/>
      <c r="D314" s="360"/>
      <c r="E314" s="308"/>
      <c r="F314" s="308"/>
      <c r="G314" s="308"/>
      <c r="H314" s="361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8"/>
      <c r="BR314" s="308"/>
      <c r="BS314" s="308"/>
      <c r="BT314" s="308"/>
      <c r="BU314" s="308"/>
      <c r="BV314" s="308"/>
      <c r="BW314" s="308"/>
      <c r="BX314" s="308"/>
      <c r="BY314" s="308"/>
      <c r="BZ314" s="308"/>
      <c r="CA314" s="308"/>
      <c r="CB314" s="308"/>
      <c r="CC314" s="308"/>
      <c r="CD314" s="308"/>
      <c r="CE314" s="308"/>
      <c r="CF314" s="308"/>
      <c r="CG314" s="308"/>
      <c r="CH314" s="308"/>
      <c r="CI314" s="308"/>
      <c r="CJ314" s="308"/>
      <c r="CK314" s="308"/>
      <c r="CL314" s="308"/>
      <c r="CM314" s="308"/>
      <c r="CN314" s="308"/>
      <c r="CO314" s="308"/>
      <c r="CP314" s="308"/>
      <c r="CQ314" s="308"/>
      <c r="CR314" s="308"/>
      <c r="CS314" s="308"/>
      <c r="CT314" s="308"/>
      <c r="CU314" s="308"/>
      <c r="CV314" s="308"/>
      <c r="CW314" s="308"/>
      <c r="CX314" s="308"/>
      <c r="CY314" s="308"/>
      <c r="CZ314" s="308"/>
      <c r="DA314" s="308"/>
      <c r="DB314" s="308"/>
      <c r="DC314" s="308"/>
      <c r="DD314" s="308"/>
      <c r="DE314" s="308"/>
      <c r="DF314" s="308"/>
      <c r="DG314" s="308"/>
      <c r="DH314" s="308"/>
      <c r="DI314" s="308"/>
      <c r="DJ314" s="308"/>
      <c r="DK314" s="308"/>
      <c r="DL314" s="308"/>
      <c r="DM314" s="308"/>
      <c r="DN314" s="308"/>
      <c r="DO314" s="308"/>
      <c r="DP314" s="308"/>
      <c r="DQ314" s="308"/>
      <c r="DR314" s="308"/>
      <c r="DS314" s="308"/>
      <c r="DT314" s="308"/>
      <c r="DU314" s="308"/>
      <c r="DV314" s="308"/>
      <c r="DW314" s="308"/>
      <c r="DX314" s="308"/>
      <c r="DY314" s="308"/>
      <c r="DZ314" s="308"/>
      <c r="EA314" s="308"/>
      <c r="EB314" s="308"/>
      <c r="EC314" s="308"/>
      <c r="ED314" s="308"/>
      <c r="EE314" s="308"/>
      <c r="EF314" s="308"/>
      <c r="EG314" s="308"/>
      <c r="EH314" s="308"/>
      <c r="EI314" s="308"/>
      <c r="EJ314" s="308"/>
      <c r="EK314" s="308"/>
      <c r="EL314" s="308"/>
      <c r="EM314" s="308"/>
      <c r="EN314" s="308"/>
      <c r="EO314" s="308"/>
      <c r="EP314" s="308"/>
      <c r="EQ314" s="308"/>
      <c r="ER314" s="308"/>
      <c r="ES314" s="308"/>
      <c r="ET314" s="308"/>
      <c r="EU314" s="308"/>
      <c r="EV314" s="308"/>
      <c r="EW314" s="308"/>
    </row>
    <row r="315" spans="2:153" x14ac:dyDescent="0.25">
      <c r="B315" s="360"/>
      <c r="C315" s="360"/>
      <c r="D315" s="360"/>
      <c r="E315" s="308"/>
      <c r="F315" s="308"/>
      <c r="G315" s="308"/>
      <c r="H315" s="361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  <c r="AP315" s="308"/>
      <c r="AQ315" s="308"/>
      <c r="AR315" s="308"/>
      <c r="AS315" s="308"/>
      <c r="AT315" s="308"/>
      <c r="AU315" s="308"/>
      <c r="AV315" s="308"/>
      <c r="AW315" s="308"/>
      <c r="AX315" s="308"/>
      <c r="AY315" s="308"/>
      <c r="AZ315" s="308"/>
      <c r="BA315" s="308"/>
      <c r="BB315" s="308"/>
      <c r="BC315" s="308"/>
      <c r="BD315" s="308"/>
      <c r="BE315" s="308"/>
      <c r="BF315" s="308"/>
      <c r="BG315" s="308"/>
      <c r="BH315" s="308"/>
      <c r="BI315" s="308"/>
      <c r="BJ315" s="308"/>
      <c r="BK315" s="308"/>
      <c r="BL315" s="308"/>
      <c r="BM315" s="308"/>
      <c r="BN315" s="308"/>
      <c r="BO315" s="308"/>
      <c r="BP315" s="308"/>
      <c r="BQ315" s="308"/>
      <c r="BR315" s="308"/>
      <c r="BS315" s="308"/>
      <c r="BT315" s="308"/>
      <c r="BU315" s="308"/>
      <c r="BV315" s="308"/>
      <c r="BW315" s="308"/>
      <c r="BX315" s="308"/>
      <c r="BY315" s="308"/>
      <c r="BZ315" s="308"/>
      <c r="CA315" s="308"/>
      <c r="CB315" s="308"/>
      <c r="CC315" s="308"/>
      <c r="CD315" s="308"/>
      <c r="CE315" s="308"/>
      <c r="CF315" s="308"/>
      <c r="CG315" s="308"/>
      <c r="CH315" s="308"/>
      <c r="CI315" s="308"/>
      <c r="CJ315" s="308"/>
      <c r="CK315" s="308"/>
      <c r="CL315" s="308"/>
      <c r="CM315" s="308"/>
      <c r="CN315" s="308"/>
      <c r="CO315" s="308"/>
      <c r="CP315" s="308"/>
      <c r="CQ315" s="308"/>
      <c r="CR315" s="308"/>
      <c r="CS315" s="308"/>
      <c r="CT315" s="308"/>
      <c r="CU315" s="308"/>
      <c r="CV315" s="308"/>
      <c r="CW315" s="308"/>
      <c r="CX315" s="308"/>
      <c r="CY315" s="308"/>
      <c r="CZ315" s="308"/>
      <c r="DA315" s="308"/>
      <c r="DB315" s="308"/>
      <c r="DC315" s="308"/>
      <c r="DD315" s="308"/>
      <c r="DE315" s="308"/>
      <c r="DF315" s="308"/>
      <c r="DG315" s="308"/>
      <c r="DH315" s="308"/>
      <c r="DI315" s="308"/>
      <c r="DJ315" s="308"/>
      <c r="DK315" s="308"/>
      <c r="DL315" s="308"/>
      <c r="DM315" s="308"/>
      <c r="DN315" s="308"/>
      <c r="DO315" s="308"/>
      <c r="DP315" s="308"/>
      <c r="DQ315" s="308"/>
      <c r="DR315" s="308"/>
      <c r="DS315" s="308"/>
      <c r="DT315" s="308"/>
      <c r="DU315" s="308"/>
      <c r="DV315" s="308"/>
      <c r="DW315" s="308"/>
      <c r="DX315" s="308"/>
      <c r="DY315" s="308"/>
      <c r="DZ315" s="308"/>
      <c r="EA315" s="308"/>
      <c r="EB315" s="308"/>
      <c r="EC315" s="308"/>
      <c r="ED315" s="308"/>
      <c r="EE315" s="308"/>
      <c r="EF315" s="308"/>
      <c r="EG315" s="308"/>
      <c r="EH315" s="308"/>
      <c r="EI315" s="308"/>
      <c r="EJ315" s="308"/>
      <c r="EK315" s="308"/>
      <c r="EL315" s="308"/>
      <c r="EM315" s="308"/>
      <c r="EN315" s="308"/>
      <c r="EO315" s="308"/>
      <c r="EP315" s="308"/>
      <c r="EQ315" s="308"/>
      <c r="ER315" s="308"/>
      <c r="ES315" s="308"/>
      <c r="ET315" s="308"/>
      <c r="EU315" s="308"/>
      <c r="EV315" s="308"/>
      <c r="EW315" s="308"/>
    </row>
    <row r="316" spans="2:153" x14ac:dyDescent="0.25">
      <c r="B316" s="360"/>
      <c r="C316" s="360"/>
      <c r="D316" s="360"/>
      <c r="E316" s="308"/>
      <c r="F316" s="308"/>
      <c r="G316" s="308"/>
      <c r="H316" s="361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08"/>
      <c r="X316" s="308"/>
      <c r="Y316" s="308"/>
      <c r="Z316" s="308"/>
      <c r="AA316" s="308"/>
      <c r="AB316" s="308"/>
      <c r="AC316" s="308"/>
      <c r="AD316" s="308"/>
      <c r="AE316" s="308"/>
      <c r="AF316" s="308"/>
      <c r="AG316" s="308"/>
      <c r="AH316" s="308"/>
      <c r="AI316" s="308"/>
      <c r="AJ316" s="308"/>
      <c r="AK316" s="308"/>
      <c r="AL316" s="308"/>
      <c r="AM316" s="308"/>
      <c r="AN316" s="308"/>
      <c r="AO316" s="308"/>
      <c r="AP316" s="308"/>
      <c r="AQ316" s="308"/>
      <c r="AR316" s="308"/>
      <c r="AS316" s="308"/>
      <c r="AT316" s="308"/>
      <c r="AU316" s="308"/>
      <c r="AV316" s="308"/>
      <c r="AW316" s="308"/>
      <c r="AX316" s="308"/>
      <c r="AY316" s="308"/>
      <c r="AZ316" s="308"/>
      <c r="BA316" s="308"/>
      <c r="BB316" s="308"/>
      <c r="BC316" s="308"/>
      <c r="BD316" s="308"/>
      <c r="BE316" s="308"/>
      <c r="BF316" s="308"/>
      <c r="BG316" s="308"/>
      <c r="BH316" s="308"/>
      <c r="BI316" s="308"/>
      <c r="BJ316" s="308"/>
      <c r="BK316" s="308"/>
      <c r="BL316" s="308"/>
      <c r="BM316" s="308"/>
      <c r="BN316" s="308"/>
      <c r="BO316" s="308"/>
      <c r="BP316" s="308"/>
      <c r="BQ316" s="308"/>
      <c r="BR316" s="308"/>
      <c r="BS316" s="308"/>
      <c r="BT316" s="308"/>
      <c r="BU316" s="308"/>
      <c r="BV316" s="308"/>
      <c r="BW316" s="308"/>
      <c r="BX316" s="308"/>
      <c r="BY316" s="308"/>
      <c r="BZ316" s="308"/>
      <c r="CA316" s="308"/>
      <c r="CB316" s="308"/>
      <c r="CC316" s="308"/>
      <c r="CD316" s="308"/>
      <c r="CE316" s="308"/>
      <c r="CF316" s="308"/>
      <c r="CG316" s="308"/>
      <c r="CH316" s="308"/>
      <c r="CI316" s="308"/>
      <c r="CJ316" s="308"/>
      <c r="CK316" s="308"/>
      <c r="CL316" s="308"/>
      <c r="CM316" s="308"/>
      <c r="CN316" s="308"/>
      <c r="CO316" s="308"/>
      <c r="CP316" s="308"/>
      <c r="CQ316" s="308"/>
      <c r="CR316" s="308"/>
      <c r="CS316" s="308"/>
      <c r="CT316" s="308"/>
      <c r="CU316" s="308"/>
      <c r="CV316" s="308"/>
      <c r="CW316" s="308"/>
      <c r="CX316" s="308"/>
      <c r="CY316" s="308"/>
      <c r="CZ316" s="308"/>
      <c r="DA316" s="308"/>
      <c r="DB316" s="308"/>
      <c r="DC316" s="308"/>
      <c r="DD316" s="308"/>
      <c r="DE316" s="308"/>
      <c r="DF316" s="308"/>
      <c r="DG316" s="308"/>
      <c r="DH316" s="308"/>
      <c r="DI316" s="308"/>
      <c r="DJ316" s="308"/>
      <c r="DK316" s="308"/>
      <c r="DL316" s="308"/>
      <c r="DM316" s="308"/>
      <c r="DN316" s="308"/>
      <c r="DO316" s="308"/>
      <c r="DP316" s="308"/>
      <c r="DQ316" s="308"/>
      <c r="DR316" s="308"/>
      <c r="DS316" s="308"/>
      <c r="DT316" s="308"/>
      <c r="DU316" s="308"/>
      <c r="DV316" s="308"/>
      <c r="DW316" s="308"/>
      <c r="DX316" s="308"/>
      <c r="DY316" s="308"/>
      <c r="DZ316" s="308"/>
      <c r="EA316" s="308"/>
      <c r="EB316" s="308"/>
      <c r="EC316" s="308"/>
      <c r="ED316" s="308"/>
      <c r="EE316" s="308"/>
      <c r="EF316" s="308"/>
      <c r="EG316" s="308"/>
      <c r="EH316" s="308"/>
      <c r="EI316" s="308"/>
      <c r="EJ316" s="308"/>
      <c r="EK316" s="308"/>
      <c r="EL316" s="308"/>
      <c r="EM316" s="308"/>
      <c r="EN316" s="308"/>
      <c r="EO316" s="308"/>
      <c r="EP316" s="308"/>
      <c r="EQ316" s="308"/>
      <c r="ER316" s="308"/>
      <c r="ES316" s="308"/>
      <c r="ET316" s="308"/>
      <c r="EU316" s="308"/>
      <c r="EV316" s="308"/>
      <c r="EW316" s="308"/>
    </row>
    <row r="317" spans="2:153" x14ac:dyDescent="0.25">
      <c r="B317" s="360"/>
      <c r="C317" s="360"/>
      <c r="D317" s="360"/>
      <c r="E317" s="308"/>
      <c r="F317" s="308"/>
      <c r="G317" s="308"/>
      <c r="H317" s="361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08"/>
      <c r="X317" s="308"/>
      <c r="Y317" s="308"/>
      <c r="Z317" s="308"/>
      <c r="AA317" s="308"/>
      <c r="AB317" s="308"/>
      <c r="AC317" s="308"/>
      <c r="AD317" s="308"/>
      <c r="AE317" s="308"/>
      <c r="AF317" s="308"/>
      <c r="AG317" s="308"/>
      <c r="AH317" s="308"/>
      <c r="AI317" s="308"/>
      <c r="AJ317" s="308"/>
      <c r="AK317" s="308"/>
      <c r="AL317" s="308"/>
      <c r="AM317" s="308"/>
      <c r="AN317" s="308"/>
      <c r="AO317" s="308"/>
      <c r="AP317" s="308"/>
      <c r="AQ317" s="308"/>
      <c r="AR317" s="308"/>
      <c r="AS317" s="308"/>
      <c r="AT317" s="308"/>
      <c r="AU317" s="308"/>
      <c r="AV317" s="308"/>
      <c r="AW317" s="308"/>
      <c r="AX317" s="308"/>
      <c r="AY317" s="308"/>
      <c r="AZ317" s="308"/>
      <c r="BA317" s="308"/>
      <c r="BB317" s="308"/>
      <c r="BC317" s="308"/>
      <c r="BD317" s="308"/>
      <c r="BE317" s="308"/>
      <c r="BF317" s="308"/>
      <c r="BG317" s="308"/>
      <c r="BH317" s="308"/>
      <c r="BI317" s="308"/>
      <c r="BJ317" s="308"/>
      <c r="BK317" s="308"/>
      <c r="BL317" s="308"/>
      <c r="BM317" s="308"/>
      <c r="BN317" s="308"/>
      <c r="BO317" s="308"/>
      <c r="BP317" s="308"/>
      <c r="BQ317" s="308"/>
      <c r="BR317" s="308"/>
      <c r="BS317" s="308"/>
      <c r="BT317" s="308"/>
      <c r="BU317" s="308"/>
      <c r="BV317" s="308"/>
      <c r="BW317" s="308"/>
      <c r="BX317" s="308"/>
      <c r="BY317" s="308"/>
      <c r="BZ317" s="308"/>
      <c r="CA317" s="308"/>
      <c r="CB317" s="308"/>
      <c r="CC317" s="308"/>
      <c r="CD317" s="308"/>
      <c r="CE317" s="308"/>
      <c r="CF317" s="308"/>
      <c r="CG317" s="308"/>
      <c r="CH317" s="308"/>
      <c r="CI317" s="308"/>
      <c r="CJ317" s="308"/>
      <c r="CK317" s="308"/>
      <c r="CL317" s="308"/>
      <c r="CM317" s="308"/>
      <c r="CN317" s="308"/>
      <c r="CO317" s="308"/>
      <c r="CP317" s="308"/>
      <c r="CQ317" s="308"/>
      <c r="CR317" s="308"/>
      <c r="CS317" s="308"/>
      <c r="CT317" s="308"/>
      <c r="CU317" s="308"/>
      <c r="CV317" s="308"/>
      <c r="CW317" s="308"/>
      <c r="CX317" s="308"/>
      <c r="CY317" s="308"/>
      <c r="CZ317" s="308"/>
      <c r="DA317" s="308"/>
      <c r="DB317" s="308"/>
      <c r="DC317" s="308"/>
      <c r="DD317" s="308"/>
      <c r="DE317" s="308"/>
      <c r="DF317" s="308"/>
      <c r="DG317" s="308"/>
      <c r="DH317" s="308"/>
      <c r="DI317" s="308"/>
      <c r="DJ317" s="308"/>
      <c r="DK317" s="308"/>
      <c r="DL317" s="308"/>
      <c r="DM317" s="308"/>
      <c r="DN317" s="308"/>
      <c r="DO317" s="308"/>
      <c r="DP317" s="308"/>
      <c r="DQ317" s="308"/>
      <c r="DR317" s="308"/>
      <c r="DS317" s="308"/>
      <c r="DT317" s="308"/>
      <c r="DU317" s="308"/>
      <c r="DV317" s="308"/>
      <c r="DW317" s="308"/>
      <c r="DX317" s="308"/>
      <c r="DY317" s="308"/>
      <c r="DZ317" s="308"/>
      <c r="EA317" s="308"/>
      <c r="EB317" s="308"/>
      <c r="EC317" s="308"/>
      <c r="ED317" s="308"/>
      <c r="EE317" s="308"/>
      <c r="EF317" s="308"/>
      <c r="EG317" s="308"/>
      <c r="EH317" s="308"/>
      <c r="EI317" s="308"/>
      <c r="EJ317" s="308"/>
      <c r="EK317" s="308"/>
      <c r="EL317" s="308"/>
      <c r="EM317" s="308"/>
      <c r="EN317" s="308"/>
      <c r="EO317" s="308"/>
      <c r="EP317" s="308"/>
      <c r="EQ317" s="308"/>
      <c r="ER317" s="308"/>
      <c r="ES317" s="308"/>
      <c r="ET317" s="308"/>
      <c r="EU317" s="308"/>
      <c r="EV317" s="308"/>
      <c r="EW317" s="308"/>
    </row>
    <row r="318" spans="2:153" x14ac:dyDescent="0.25">
      <c r="B318" s="360"/>
      <c r="C318" s="360"/>
      <c r="D318" s="360"/>
      <c r="E318" s="308"/>
      <c r="F318" s="308"/>
      <c r="G318" s="308"/>
      <c r="H318" s="361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  <c r="AP318" s="308"/>
      <c r="AQ318" s="308"/>
      <c r="AR318" s="308"/>
      <c r="AS318" s="308"/>
      <c r="AT318" s="308"/>
      <c r="AU318" s="308"/>
      <c r="AV318" s="308"/>
      <c r="AW318" s="308"/>
      <c r="AX318" s="308"/>
      <c r="AY318" s="308"/>
      <c r="AZ318" s="308"/>
      <c r="BA318" s="308"/>
      <c r="BB318" s="308"/>
      <c r="BC318" s="308"/>
      <c r="BD318" s="308"/>
      <c r="BE318" s="308"/>
      <c r="BF318" s="308"/>
      <c r="BG318" s="308"/>
      <c r="BH318" s="308"/>
      <c r="BI318" s="308"/>
      <c r="BJ318" s="308"/>
      <c r="BK318" s="308"/>
      <c r="BL318" s="308"/>
      <c r="BM318" s="308"/>
      <c r="BN318" s="308"/>
      <c r="BO318" s="308"/>
      <c r="BP318" s="308"/>
      <c r="BQ318" s="308"/>
      <c r="BR318" s="308"/>
      <c r="BS318" s="308"/>
      <c r="BT318" s="308"/>
      <c r="BU318" s="308"/>
      <c r="BV318" s="308"/>
      <c r="BW318" s="308"/>
      <c r="BX318" s="308"/>
      <c r="BY318" s="308"/>
      <c r="BZ318" s="308"/>
      <c r="CA318" s="308"/>
      <c r="CB318" s="308"/>
      <c r="CC318" s="308"/>
      <c r="CD318" s="308"/>
      <c r="CE318" s="308"/>
      <c r="CF318" s="308"/>
      <c r="CG318" s="308"/>
      <c r="CH318" s="308"/>
      <c r="CI318" s="308"/>
      <c r="CJ318" s="308"/>
      <c r="CK318" s="308"/>
      <c r="CL318" s="308"/>
      <c r="CM318" s="308"/>
      <c r="CN318" s="308"/>
      <c r="CO318" s="308"/>
      <c r="CP318" s="308"/>
      <c r="CQ318" s="308"/>
      <c r="CR318" s="308"/>
      <c r="CS318" s="308"/>
      <c r="CT318" s="308"/>
      <c r="CU318" s="308"/>
      <c r="CV318" s="308"/>
      <c r="CW318" s="308"/>
      <c r="CX318" s="308"/>
      <c r="CY318" s="308"/>
      <c r="CZ318" s="308"/>
      <c r="DA318" s="308"/>
      <c r="DB318" s="308"/>
      <c r="DC318" s="308"/>
      <c r="DD318" s="308"/>
      <c r="DE318" s="308"/>
      <c r="DF318" s="308"/>
      <c r="DG318" s="308"/>
      <c r="DH318" s="308"/>
      <c r="DI318" s="308"/>
      <c r="DJ318" s="308"/>
      <c r="DK318" s="308"/>
      <c r="DL318" s="308"/>
      <c r="DM318" s="308"/>
      <c r="DN318" s="308"/>
      <c r="DO318" s="308"/>
      <c r="DP318" s="308"/>
      <c r="DQ318" s="308"/>
      <c r="DR318" s="308"/>
      <c r="DS318" s="308"/>
      <c r="DT318" s="308"/>
      <c r="DU318" s="308"/>
      <c r="DV318" s="308"/>
      <c r="DW318" s="308"/>
      <c r="DX318" s="308"/>
      <c r="DY318" s="308"/>
      <c r="DZ318" s="308"/>
      <c r="EA318" s="308"/>
      <c r="EB318" s="308"/>
      <c r="EC318" s="308"/>
      <c r="ED318" s="308"/>
      <c r="EE318" s="308"/>
      <c r="EF318" s="308"/>
      <c r="EG318" s="308"/>
      <c r="EH318" s="308"/>
      <c r="EI318" s="308"/>
      <c r="EJ318" s="308"/>
      <c r="EK318" s="308"/>
      <c r="EL318" s="308"/>
      <c r="EM318" s="308"/>
      <c r="EN318" s="308"/>
      <c r="EO318" s="308"/>
      <c r="EP318" s="308"/>
      <c r="EQ318" s="308"/>
      <c r="ER318" s="308"/>
      <c r="ES318" s="308"/>
      <c r="ET318" s="308"/>
      <c r="EU318" s="308"/>
      <c r="EV318" s="308"/>
      <c r="EW318" s="308"/>
    </row>
    <row r="319" spans="2:153" x14ac:dyDescent="0.25">
      <c r="B319" s="360"/>
      <c r="C319" s="360"/>
      <c r="D319" s="360"/>
      <c r="E319" s="308"/>
      <c r="F319" s="308"/>
      <c r="G319" s="308"/>
      <c r="H319" s="361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08"/>
      <c r="X319" s="308"/>
      <c r="Y319" s="308"/>
      <c r="Z319" s="308"/>
      <c r="AA319" s="308"/>
      <c r="AB319" s="308"/>
      <c r="AC319" s="308"/>
      <c r="AD319" s="308"/>
      <c r="AE319" s="308"/>
      <c r="AF319" s="308"/>
      <c r="AG319" s="308"/>
      <c r="AH319" s="308"/>
      <c r="AI319" s="308"/>
      <c r="AJ319" s="308"/>
      <c r="AK319" s="308"/>
      <c r="AL319" s="308"/>
      <c r="AM319" s="308"/>
      <c r="AN319" s="308"/>
      <c r="AO319" s="308"/>
      <c r="AP319" s="308"/>
      <c r="AQ319" s="308"/>
      <c r="AR319" s="308"/>
      <c r="AS319" s="308"/>
      <c r="AT319" s="308"/>
      <c r="AU319" s="308"/>
      <c r="AV319" s="308"/>
      <c r="AW319" s="308"/>
      <c r="AX319" s="308"/>
      <c r="AY319" s="308"/>
      <c r="AZ319" s="308"/>
      <c r="BA319" s="308"/>
      <c r="BB319" s="308"/>
      <c r="BC319" s="308"/>
      <c r="BD319" s="308"/>
      <c r="BE319" s="308"/>
      <c r="BF319" s="308"/>
      <c r="BG319" s="308"/>
      <c r="BH319" s="308"/>
      <c r="BI319" s="308"/>
      <c r="BJ319" s="308"/>
      <c r="BK319" s="308"/>
      <c r="BL319" s="308"/>
      <c r="BM319" s="308"/>
      <c r="BN319" s="308"/>
      <c r="BO319" s="308"/>
      <c r="BP319" s="308"/>
      <c r="BQ319" s="308"/>
      <c r="BR319" s="308"/>
      <c r="BS319" s="308"/>
      <c r="BT319" s="308"/>
      <c r="BU319" s="308"/>
      <c r="BV319" s="308"/>
      <c r="BW319" s="308"/>
      <c r="BX319" s="308"/>
      <c r="BY319" s="308"/>
      <c r="BZ319" s="308"/>
      <c r="CA319" s="308"/>
      <c r="CB319" s="308"/>
      <c r="CC319" s="308"/>
      <c r="CD319" s="308"/>
      <c r="CE319" s="308"/>
      <c r="CF319" s="308"/>
      <c r="CG319" s="308"/>
      <c r="CH319" s="308"/>
      <c r="CI319" s="308"/>
      <c r="CJ319" s="308"/>
      <c r="CK319" s="308"/>
      <c r="CL319" s="308"/>
      <c r="CM319" s="308"/>
      <c r="CN319" s="308"/>
      <c r="CO319" s="308"/>
      <c r="CP319" s="308"/>
      <c r="CQ319" s="308"/>
      <c r="CR319" s="308"/>
      <c r="CS319" s="308"/>
      <c r="CT319" s="308"/>
      <c r="CU319" s="308"/>
      <c r="CV319" s="308"/>
      <c r="CW319" s="308"/>
      <c r="CX319" s="308"/>
      <c r="CY319" s="308"/>
      <c r="CZ319" s="308"/>
      <c r="DA319" s="308"/>
      <c r="DB319" s="308"/>
      <c r="DC319" s="308"/>
      <c r="DD319" s="308"/>
      <c r="DE319" s="308"/>
      <c r="DF319" s="308"/>
      <c r="DG319" s="308"/>
      <c r="DH319" s="308"/>
      <c r="DI319" s="308"/>
      <c r="DJ319" s="308"/>
      <c r="DK319" s="308"/>
      <c r="DL319" s="308"/>
      <c r="DM319" s="308"/>
      <c r="DN319" s="308"/>
      <c r="DO319" s="308"/>
      <c r="DP319" s="308"/>
      <c r="DQ319" s="308"/>
      <c r="DR319" s="308"/>
      <c r="DS319" s="308"/>
      <c r="DT319" s="308"/>
      <c r="DU319" s="308"/>
      <c r="DV319" s="308"/>
      <c r="DW319" s="308"/>
      <c r="DX319" s="308"/>
      <c r="DY319" s="308"/>
      <c r="DZ319" s="308"/>
      <c r="EA319" s="308"/>
      <c r="EB319" s="308"/>
      <c r="EC319" s="308"/>
      <c r="ED319" s="308"/>
      <c r="EE319" s="308"/>
      <c r="EF319" s="308"/>
      <c r="EG319" s="308"/>
      <c r="EH319" s="308"/>
      <c r="EI319" s="308"/>
      <c r="EJ319" s="308"/>
      <c r="EK319" s="308"/>
      <c r="EL319" s="308"/>
      <c r="EM319" s="308"/>
      <c r="EN319" s="308"/>
      <c r="EO319" s="308"/>
      <c r="EP319" s="308"/>
      <c r="EQ319" s="308"/>
      <c r="ER319" s="308"/>
      <c r="ES319" s="308"/>
      <c r="ET319" s="308"/>
      <c r="EU319" s="308"/>
      <c r="EV319" s="308"/>
      <c r="EW319" s="308"/>
    </row>
    <row r="320" spans="2:153" x14ac:dyDescent="0.25">
      <c r="B320" s="360"/>
      <c r="C320" s="360"/>
      <c r="D320" s="360"/>
      <c r="E320" s="308"/>
      <c r="F320" s="308"/>
      <c r="G320" s="308"/>
      <c r="H320" s="361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  <c r="AP320" s="308"/>
      <c r="AQ320" s="308"/>
      <c r="AR320" s="308"/>
      <c r="AS320" s="308"/>
      <c r="AT320" s="308"/>
      <c r="AU320" s="308"/>
      <c r="AV320" s="308"/>
      <c r="AW320" s="308"/>
      <c r="AX320" s="308"/>
      <c r="AY320" s="308"/>
      <c r="AZ320" s="308"/>
      <c r="BA320" s="308"/>
      <c r="BB320" s="308"/>
      <c r="BC320" s="308"/>
      <c r="BD320" s="308"/>
      <c r="BE320" s="308"/>
      <c r="BF320" s="308"/>
      <c r="BG320" s="308"/>
      <c r="BH320" s="308"/>
      <c r="BI320" s="308"/>
      <c r="BJ320" s="308"/>
      <c r="BK320" s="308"/>
      <c r="BL320" s="308"/>
      <c r="BM320" s="308"/>
      <c r="BN320" s="308"/>
      <c r="BO320" s="308"/>
      <c r="BP320" s="308"/>
      <c r="BQ320" s="308"/>
      <c r="BR320" s="308"/>
      <c r="BS320" s="308"/>
      <c r="BT320" s="308"/>
      <c r="BU320" s="308"/>
      <c r="BV320" s="308"/>
      <c r="BW320" s="308"/>
      <c r="BX320" s="308"/>
      <c r="BY320" s="308"/>
      <c r="BZ320" s="308"/>
      <c r="CA320" s="308"/>
      <c r="CB320" s="308"/>
      <c r="CC320" s="308"/>
      <c r="CD320" s="308"/>
      <c r="CE320" s="308"/>
      <c r="CF320" s="308"/>
      <c r="CG320" s="308"/>
      <c r="CH320" s="308"/>
      <c r="CI320" s="308"/>
      <c r="CJ320" s="308"/>
      <c r="CK320" s="308"/>
      <c r="CL320" s="308"/>
      <c r="CM320" s="308"/>
      <c r="CN320" s="308"/>
      <c r="CO320" s="308"/>
      <c r="CP320" s="308"/>
      <c r="CQ320" s="308"/>
      <c r="CR320" s="308"/>
      <c r="CS320" s="308"/>
      <c r="CT320" s="308"/>
      <c r="CU320" s="308"/>
      <c r="CV320" s="308"/>
      <c r="CW320" s="308"/>
      <c r="CX320" s="308"/>
      <c r="CY320" s="308"/>
      <c r="CZ320" s="308"/>
      <c r="DA320" s="308"/>
      <c r="DB320" s="308"/>
      <c r="DC320" s="308"/>
      <c r="DD320" s="308"/>
      <c r="DE320" s="308"/>
      <c r="DF320" s="308"/>
      <c r="DG320" s="308"/>
      <c r="DH320" s="308"/>
      <c r="DI320" s="308"/>
      <c r="DJ320" s="308"/>
      <c r="DK320" s="308"/>
      <c r="DL320" s="308"/>
      <c r="DM320" s="308"/>
      <c r="DN320" s="308"/>
      <c r="DO320" s="308"/>
      <c r="DP320" s="308"/>
      <c r="DQ320" s="308"/>
      <c r="DR320" s="308"/>
      <c r="DS320" s="308"/>
      <c r="DT320" s="308"/>
      <c r="DU320" s="308"/>
      <c r="DV320" s="308"/>
      <c r="DW320" s="308"/>
      <c r="DX320" s="308"/>
      <c r="DY320" s="308"/>
      <c r="DZ320" s="308"/>
      <c r="EA320" s="308"/>
      <c r="EB320" s="308"/>
      <c r="EC320" s="308"/>
      <c r="ED320" s="308"/>
      <c r="EE320" s="308"/>
      <c r="EF320" s="308"/>
      <c r="EG320" s="308"/>
      <c r="EH320" s="308"/>
      <c r="EI320" s="308"/>
      <c r="EJ320" s="308"/>
      <c r="EK320" s="308"/>
      <c r="EL320" s="308"/>
      <c r="EM320" s="308"/>
      <c r="EN320" s="308"/>
      <c r="EO320" s="308"/>
      <c r="EP320" s="308"/>
      <c r="EQ320" s="308"/>
      <c r="ER320" s="308"/>
      <c r="ES320" s="308"/>
      <c r="ET320" s="308"/>
      <c r="EU320" s="308"/>
      <c r="EV320" s="308"/>
      <c r="EW320" s="308"/>
    </row>
    <row r="321" spans="2:153" x14ac:dyDescent="0.25">
      <c r="B321" s="360"/>
      <c r="C321" s="360"/>
      <c r="D321" s="360"/>
      <c r="E321" s="308"/>
      <c r="F321" s="308"/>
      <c r="G321" s="308"/>
      <c r="H321" s="361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08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08"/>
      <c r="AI321" s="308"/>
      <c r="AJ321" s="308"/>
      <c r="AK321" s="308"/>
      <c r="AL321" s="308"/>
      <c r="AM321" s="308"/>
      <c r="AN321" s="308"/>
      <c r="AO321" s="308"/>
      <c r="AP321" s="308"/>
      <c r="AQ321" s="308"/>
      <c r="AR321" s="308"/>
      <c r="AS321" s="308"/>
      <c r="AT321" s="308"/>
      <c r="AU321" s="308"/>
      <c r="AV321" s="308"/>
      <c r="AW321" s="308"/>
      <c r="AX321" s="308"/>
      <c r="AY321" s="308"/>
      <c r="AZ321" s="308"/>
      <c r="BA321" s="308"/>
      <c r="BB321" s="308"/>
      <c r="BC321" s="308"/>
      <c r="BD321" s="308"/>
      <c r="BE321" s="308"/>
      <c r="BF321" s="308"/>
      <c r="BG321" s="308"/>
      <c r="BH321" s="308"/>
      <c r="BI321" s="308"/>
      <c r="BJ321" s="308"/>
      <c r="BK321" s="308"/>
      <c r="BL321" s="308"/>
      <c r="BM321" s="308"/>
      <c r="BN321" s="308"/>
      <c r="BO321" s="308"/>
      <c r="BP321" s="308"/>
      <c r="BQ321" s="308"/>
      <c r="BR321" s="308"/>
      <c r="BS321" s="308"/>
      <c r="BT321" s="308"/>
      <c r="BU321" s="308"/>
      <c r="BV321" s="308"/>
      <c r="BW321" s="308"/>
      <c r="BX321" s="308"/>
      <c r="BY321" s="308"/>
      <c r="BZ321" s="308"/>
      <c r="CA321" s="308"/>
      <c r="CB321" s="308"/>
      <c r="CC321" s="308"/>
      <c r="CD321" s="308"/>
      <c r="CE321" s="308"/>
      <c r="CF321" s="308"/>
      <c r="CG321" s="308"/>
      <c r="CH321" s="308"/>
      <c r="CI321" s="308"/>
      <c r="CJ321" s="308"/>
      <c r="CK321" s="308"/>
      <c r="CL321" s="308"/>
      <c r="CM321" s="308"/>
      <c r="CN321" s="308"/>
      <c r="CO321" s="308"/>
      <c r="CP321" s="308"/>
      <c r="CQ321" s="308"/>
      <c r="CR321" s="308"/>
      <c r="CS321" s="308"/>
      <c r="CT321" s="308"/>
      <c r="CU321" s="308"/>
      <c r="CV321" s="308"/>
      <c r="CW321" s="308"/>
      <c r="CX321" s="308"/>
      <c r="CY321" s="308"/>
      <c r="CZ321" s="308"/>
      <c r="DA321" s="308"/>
      <c r="DB321" s="308"/>
      <c r="DC321" s="308"/>
      <c r="DD321" s="308"/>
      <c r="DE321" s="308"/>
      <c r="DF321" s="308"/>
      <c r="DG321" s="308"/>
      <c r="DH321" s="308"/>
      <c r="DI321" s="308"/>
      <c r="DJ321" s="308"/>
      <c r="DK321" s="308"/>
      <c r="DL321" s="308"/>
      <c r="DM321" s="308"/>
      <c r="DN321" s="308"/>
      <c r="DO321" s="308"/>
      <c r="DP321" s="308"/>
      <c r="DQ321" s="308"/>
      <c r="DR321" s="308"/>
      <c r="DS321" s="308"/>
      <c r="DT321" s="308"/>
      <c r="DU321" s="308"/>
      <c r="DV321" s="308"/>
      <c r="DW321" s="308"/>
      <c r="DX321" s="308"/>
      <c r="DY321" s="308"/>
      <c r="DZ321" s="308"/>
      <c r="EA321" s="308"/>
      <c r="EB321" s="308"/>
      <c r="EC321" s="308"/>
      <c r="ED321" s="308"/>
      <c r="EE321" s="308"/>
      <c r="EF321" s="308"/>
      <c r="EG321" s="308"/>
      <c r="EH321" s="308"/>
      <c r="EI321" s="308"/>
      <c r="EJ321" s="308"/>
      <c r="EK321" s="308"/>
      <c r="EL321" s="308"/>
      <c r="EM321" s="308"/>
      <c r="EN321" s="308"/>
      <c r="EO321" s="308"/>
      <c r="EP321" s="308"/>
      <c r="EQ321" s="308"/>
      <c r="ER321" s="308"/>
      <c r="ES321" s="308"/>
      <c r="ET321" s="308"/>
      <c r="EU321" s="308"/>
      <c r="EV321" s="308"/>
      <c r="EW321" s="308"/>
    </row>
    <row r="322" spans="2:153" x14ac:dyDescent="0.25">
      <c r="B322" s="360"/>
      <c r="C322" s="360"/>
      <c r="D322" s="360"/>
      <c r="E322" s="308"/>
      <c r="F322" s="308"/>
      <c r="G322" s="308"/>
      <c r="H322" s="361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08"/>
      <c r="X322" s="308"/>
      <c r="Y322" s="308"/>
      <c r="Z322" s="308"/>
      <c r="AA322" s="308"/>
      <c r="AB322" s="308"/>
      <c r="AC322" s="308"/>
      <c r="AD322" s="308"/>
      <c r="AE322" s="308"/>
      <c r="AF322" s="308"/>
      <c r="AG322" s="308"/>
      <c r="AH322" s="308"/>
      <c r="AI322" s="308"/>
      <c r="AJ322" s="308"/>
      <c r="AK322" s="308"/>
      <c r="AL322" s="308"/>
      <c r="AM322" s="308"/>
      <c r="AN322" s="308"/>
      <c r="AO322" s="308"/>
      <c r="AP322" s="308"/>
      <c r="AQ322" s="308"/>
      <c r="AR322" s="308"/>
      <c r="AS322" s="308"/>
      <c r="AT322" s="308"/>
      <c r="AU322" s="308"/>
      <c r="AV322" s="308"/>
      <c r="AW322" s="308"/>
      <c r="AX322" s="308"/>
      <c r="AY322" s="308"/>
      <c r="AZ322" s="308"/>
      <c r="BA322" s="308"/>
      <c r="BB322" s="308"/>
      <c r="BC322" s="308"/>
      <c r="BD322" s="308"/>
      <c r="BE322" s="308"/>
      <c r="BF322" s="308"/>
      <c r="BG322" s="308"/>
      <c r="BH322" s="308"/>
      <c r="BI322" s="308"/>
      <c r="BJ322" s="308"/>
      <c r="BK322" s="308"/>
      <c r="BL322" s="308"/>
      <c r="BM322" s="308"/>
      <c r="BN322" s="308"/>
      <c r="BO322" s="308"/>
      <c r="BP322" s="308"/>
      <c r="BQ322" s="308"/>
      <c r="BR322" s="308"/>
      <c r="BS322" s="308"/>
      <c r="BT322" s="308"/>
      <c r="BU322" s="308"/>
      <c r="BV322" s="308"/>
      <c r="BW322" s="308"/>
      <c r="BX322" s="308"/>
      <c r="BY322" s="308"/>
      <c r="BZ322" s="308"/>
      <c r="CA322" s="308"/>
      <c r="CB322" s="308"/>
      <c r="CC322" s="308"/>
      <c r="CD322" s="308"/>
      <c r="CE322" s="308"/>
      <c r="CF322" s="308"/>
      <c r="CG322" s="308"/>
      <c r="CH322" s="308"/>
      <c r="CI322" s="308"/>
      <c r="CJ322" s="308"/>
      <c r="CK322" s="308"/>
      <c r="CL322" s="308"/>
      <c r="CM322" s="308"/>
      <c r="CN322" s="308"/>
      <c r="CO322" s="308"/>
      <c r="CP322" s="308"/>
      <c r="CQ322" s="308"/>
      <c r="CR322" s="308"/>
      <c r="CS322" s="308"/>
      <c r="CT322" s="308"/>
      <c r="CU322" s="308"/>
      <c r="CV322" s="308"/>
      <c r="CW322" s="308"/>
      <c r="CX322" s="308"/>
      <c r="CY322" s="308"/>
      <c r="CZ322" s="308"/>
      <c r="DA322" s="308"/>
      <c r="DB322" s="308"/>
      <c r="DC322" s="308"/>
      <c r="DD322" s="308"/>
      <c r="DE322" s="308"/>
      <c r="DF322" s="308"/>
      <c r="DG322" s="308"/>
      <c r="DH322" s="308"/>
      <c r="DI322" s="308"/>
      <c r="DJ322" s="308"/>
      <c r="DK322" s="308"/>
      <c r="DL322" s="308"/>
      <c r="DM322" s="308"/>
      <c r="DN322" s="308"/>
      <c r="DO322" s="308"/>
      <c r="DP322" s="308"/>
      <c r="DQ322" s="308"/>
      <c r="DR322" s="308"/>
      <c r="DS322" s="308"/>
      <c r="DT322" s="308"/>
      <c r="DU322" s="308"/>
      <c r="DV322" s="308"/>
      <c r="DW322" s="308"/>
      <c r="DX322" s="308"/>
      <c r="DY322" s="308"/>
      <c r="DZ322" s="308"/>
      <c r="EA322" s="308"/>
      <c r="EB322" s="308"/>
      <c r="EC322" s="308"/>
      <c r="ED322" s="308"/>
      <c r="EE322" s="308"/>
      <c r="EF322" s="308"/>
      <c r="EG322" s="308"/>
      <c r="EH322" s="308"/>
      <c r="EI322" s="308"/>
      <c r="EJ322" s="308"/>
      <c r="EK322" s="308"/>
      <c r="EL322" s="308"/>
      <c r="EM322" s="308"/>
      <c r="EN322" s="308"/>
      <c r="EO322" s="308"/>
      <c r="EP322" s="308"/>
      <c r="EQ322" s="308"/>
      <c r="ER322" s="308"/>
      <c r="ES322" s="308"/>
      <c r="ET322" s="308"/>
      <c r="EU322" s="308"/>
      <c r="EV322" s="308"/>
      <c r="EW322" s="308"/>
    </row>
    <row r="323" spans="2:153" x14ac:dyDescent="0.25">
      <c r="B323" s="360"/>
      <c r="C323" s="360"/>
      <c r="D323" s="360"/>
      <c r="E323" s="308"/>
      <c r="F323" s="308"/>
      <c r="G323" s="308"/>
      <c r="H323" s="361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08"/>
      <c r="X323" s="308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8"/>
      <c r="AI323" s="308"/>
      <c r="AJ323" s="308"/>
      <c r="AK323" s="308"/>
      <c r="AL323" s="308"/>
      <c r="AM323" s="308"/>
      <c r="AN323" s="308"/>
      <c r="AO323" s="308"/>
      <c r="AP323" s="308"/>
      <c r="AQ323" s="308"/>
      <c r="AR323" s="308"/>
      <c r="AS323" s="308"/>
      <c r="AT323" s="308"/>
      <c r="AU323" s="308"/>
      <c r="AV323" s="308"/>
      <c r="AW323" s="308"/>
      <c r="AX323" s="308"/>
      <c r="AY323" s="308"/>
      <c r="AZ323" s="308"/>
      <c r="BA323" s="308"/>
      <c r="BB323" s="308"/>
      <c r="BC323" s="308"/>
      <c r="BD323" s="308"/>
      <c r="BE323" s="308"/>
      <c r="BF323" s="308"/>
      <c r="BG323" s="308"/>
      <c r="BH323" s="308"/>
      <c r="BI323" s="308"/>
      <c r="BJ323" s="308"/>
      <c r="BK323" s="308"/>
      <c r="BL323" s="308"/>
      <c r="BM323" s="308"/>
      <c r="BN323" s="308"/>
      <c r="BO323" s="308"/>
      <c r="BP323" s="308"/>
      <c r="BQ323" s="308"/>
      <c r="BR323" s="308"/>
      <c r="BS323" s="308"/>
      <c r="BT323" s="308"/>
      <c r="BU323" s="308"/>
      <c r="BV323" s="308"/>
      <c r="BW323" s="308"/>
      <c r="BX323" s="308"/>
      <c r="BY323" s="308"/>
      <c r="BZ323" s="308"/>
      <c r="CA323" s="308"/>
      <c r="CB323" s="308"/>
      <c r="CC323" s="308"/>
      <c r="CD323" s="308"/>
      <c r="CE323" s="308"/>
      <c r="CF323" s="308"/>
      <c r="CG323" s="308"/>
      <c r="CH323" s="308"/>
      <c r="CI323" s="308"/>
      <c r="CJ323" s="308"/>
      <c r="CK323" s="308"/>
      <c r="CL323" s="308"/>
      <c r="CM323" s="308"/>
      <c r="CN323" s="308"/>
      <c r="CO323" s="308"/>
      <c r="CP323" s="308"/>
      <c r="CQ323" s="308"/>
      <c r="CR323" s="308"/>
      <c r="CS323" s="308"/>
      <c r="CT323" s="308"/>
      <c r="CU323" s="308"/>
      <c r="CV323" s="308"/>
      <c r="CW323" s="308"/>
      <c r="CX323" s="308"/>
      <c r="CY323" s="308"/>
      <c r="CZ323" s="308"/>
      <c r="DA323" s="308"/>
      <c r="DB323" s="308"/>
      <c r="DC323" s="308"/>
      <c r="DD323" s="308"/>
      <c r="DE323" s="308"/>
      <c r="DF323" s="308"/>
      <c r="DG323" s="308"/>
      <c r="DH323" s="308"/>
      <c r="DI323" s="308"/>
      <c r="DJ323" s="308"/>
      <c r="DK323" s="308"/>
      <c r="DL323" s="308"/>
      <c r="DM323" s="308"/>
      <c r="DN323" s="308"/>
      <c r="DO323" s="308"/>
      <c r="DP323" s="308"/>
      <c r="DQ323" s="308"/>
      <c r="DR323" s="308"/>
      <c r="DS323" s="308"/>
      <c r="DT323" s="308"/>
      <c r="DU323" s="308"/>
      <c r="DV323" s="308"/>
      <c r="DW323" s="308"/>
      <c r="DX323" s="308"/>
      <c r="DY323" s="308"/>
      <c r="DZ323" s="308"/>
      <c r="EA323" s="308"/>
      <c r="EB323" s="308"/>
      <c r="EC323" s="308"/>
      <c r="ED323" s="308"/>
      <c r="EE323" s="308"/>
      <c r="EF323" s="308"/>
      <c r="EG323" s="308"/>
      <c r="EH323" s="308"/>
      <c r="EI323" s="308"/>
      <c r="EJ323" s="308"/>
      <c r="EK323" s="308"/>
      <c r="EL323" s="308"/>
      <c r="EM323" s="308"/>
      <c r="EN323" s="308"/>
      <c r="EO323" s="308"/>
      <c r="EP323" s="308"/>
      <c r="EQ323" s="308"/>
      <c r="ER323" s="308"/>
      <c r="ES323" s="308"/>
      <c r="ET323" s="308"/>
      <c r="EU323" s="308"/>
      <c r="EV323" s="308"/>
      <c r="EW323" s="308"/>
    </row>
    <row r="324" spans="2:153" x14ac:dyDescent="0.25">
      <c r="B324" s="360"/>
      <c r="C324" s="360"/>
      <c r="D324" s="360"/>
      <c r="E324" s="308"/>
      <c r="F324" s="308"/>
      <c r="G324" s="308"/>
      <c r="H324" s="361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08"/>
      <c r="X324" s="308"/>
      <c r="Y324" s="308"/>
      <c r="Z324" s="308"/>
      <c r="AA324" s="308"/>
      <c r="AB324" s="308"/>
      <c r="AC324" s="308"/>
      <c r="AD324" s="308"/>
      <c r="AE324" s="308"/>
      <c r="AF324" s="308"/>
      <c r="AG324" s="308"/>
      <c r="AH324" s="308"/>
      <c r="AI324" s="308"/>
      <c r="AJ324" s="308"/>
      <c r="AK324" s="308"/>
      <c r="AL324" s="308"/>
      <c r="AM324" s="308"/>
      <c r="AN324" s="308"/>
      <c r="AO324" s="308"/>
      <c r="AP324" s="308"/>
      <c r="AQ324" s="308"/>
      <c r="AR324" s="308"/>
      <c r="AS324" s="308"/>
      <c r="AT324" s="308"/>
      <c r="AU324" s="308"/>
      <c r="AV324" s="308"/>
      <c r="AW324" s="308"/>
      <c r="AX324" s="308"/>
      <c r="AY324" s="308"/>
      <c r="AZ324" s="308"/>
      <c r="BA324" s="308"/>
      <c r="BB324" s="308"/>
      <c r="BC324" s="308"/>
      <c r="BD324" s="308"/>
      <c r="BE324" s="308"/>
      <c r="BF324" s="308"/>
      <c r="BG324" s="308"/>
      <c r="BH324" s="308"/>
      <c r="BI324" s="308"/>
      <c r="BJ324" s="308"/>
      <c r="BK324" s="308"/>
      <c r="BL324" s="308"/>
      <c r="BM324" s="308"/>
      <c r="BN324" s="308"/>
      <c r="BO324" s="308"/>
      <c r="BP324" s="308"/>
      <c r="BQ324" s="308"/>
      <c r="BR324" s="308"/>
      <c r="BS324" s="308"/>
      <c r="BT324" s="308"/>
      <c r="BU324" s="308"/>
      <c r="BV324" s="308"/>
      <c r="BW324" s="308"/>
      <c r="BX324" s="308"/>
      <c r="BY324" s="308"/>
      <c r="BZ324" s="308"/>
      <c r="CA324" s="308"/>
      <c r="CB324" s="308"/>
      <c r="CC324" s="308"/>
      <c r="CD324" s="308"/>
      <c r="CE324" s="308"/>
      <c r="CF324" s="308"/>
      <c r="CG324" s="308"/>
      <c r="CH324" s="308"/>
      <c r="CI324" s="308"/>
      <c r="CJ324" s="308"/>
      <c r="CK324" s="308"/>
      <c r="CL324" s="308"/>
      <c r="CM324" s="308"/>
      <c r="CN324" s="308"/>
      <c r="CO324" s="308"/>
      <c r="CP324" s="308"/>
      <c r="CQ324" s="308"/>
      <c r="CR324" s="308"/>
      <c r="CS324" s="308"/>
      <c r="CT324" s="308"/>
      <c r="CU324" s="308"/>
      <c r="CV324" s="308"/>
      <c r="CW324" s="308"/>
      <c r="CX324" s="308"/>
      <c r="CY324" s="308"/>
      <c r="CZ324" s="308"/>
      <c r="DA324" s="308"/>
      <c r="DB324" s="308"/>
      <c r="DC324" s="308"/>
      <c r="DD324" s="308"/>
      <c r="DE324" s="308"/>
      <c r="DF324" s="308"/>
      <c r="DG324" s="308"/>
      <c r="DH324" s="308"/>
      <c r="DI324" s="308"/>
      <c r="DJ324" s="308"/>
      <c r="DK324" s="308"/>
      <c r="DL324" s="308"/>
      <c r="DM324" s="308"/>
      <c r="DN324" s="308"/>
      <c r="DO324" s="308"/>
      <c r="DP324" s="308"/>
      <c r="DQ324" s="308"/>
      <c r="DR324" s="308"/>
      <c r="DS324" s="308"/>
      <c r="DT324" s="308"/>
      <c r="DU324" s="308"/>
      <c r="DV324" s="308"/>
      <c r="DW324" s="308"/>
      <c r="DX324" s="308"/>
      <c r="DY324" s="308"/>
      <c r="DZ324" s="308"/>
      <c r="EA324" s="308"/>
      <c r="EB324" s="308"/>
      <c r="EC324" s="308"/>
      <c r="ED324" s="308"/>
      <c r="EE324" s="308"/>
      <c r="EF324" s="308"/>
      <c r="EG324" s="308"/>
      <c r="EH324" s="308"/>
      <c r="EI324" s="308"/>
      <c r="EJ324" s="308"/>
      <c r="EK324" s="308"/>
      <c r="EL324" s="308"/>
      <c r="EM324" s="308"/>
      <c r="EN324" s="308"/>
      <c r="EO324" s="308"/>
      <c r="EP324" s="308"/>
      <c r="EQ324" s="308"/>
      <c r="ER324" s="308"/>
      <c r="ES324" s="308"/>
      <c r="ET324" s="308"/>
      <c r="EU324" s="308"/>
      <c r="EV324" s="308"/>
      <c r="EW324" s="308"/>
    </row>
    <row r="325" spans="2:153" x14ac:dyDescent="0.25">
      <c r="B325" s="360"/>
      <c r="C325" s="360"/>
      <c r="D325" s="360"/>
      <c r="E325" s="308"/>
      <c r="F325" s="308"/>
      <c r="G325" s="308"/>
      <c r="H325" s="361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08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308"/>
      <c r="AI325" s="308"/>
      <c r="AJ325" s="308"/>
      <c r="AK325" s="308"/>
      <c r="AL325" s="308"/>
      <c r="AM325" s="308"/>
      <c r="AN325" s="308"/>
      <c r="AO325" s="308"/>
      <c r="AP325" s="308"/>
      <c r="AQ325" s="308"/>
      <c r="AR325" s="308"/>
      <c r="AS325" s="308"/>
      <c r="AT325" s="308"/>
      <c r="AU325" s="308"/>
      <c r="AV325" s="308"/>
      <c r="AW325" s="308"/>
      <c r="AX325" s="308"/>
      <c r="AY325" s="308"/>
      <c r="AZ325" s="308"/>
      <c r="BA325" s="308"/>
      <c r="BB325" s="308"/>
      <c r="BC325" s="308"/>
      <c r="BD325" s="308"/>
      <c r="BE325" s="308"/>
      <c r="BF325" s="308"/>
      <c r="BG325" s="308"/>
      <c r="BH325" s="308"/>
      <c r="BI325" s="308"/>
      <c r="BJ325" s="308"/>
      <c r="BK325" s="308"/>
      <c r="BL325" s="308"/>
      <c r="BM325" s="308"/>
      <c r="BN325" s="308"/>
      <c r="BO325" s="308"/>
      <c r="BP325" s="308"/>
      <c r="BQ325" s="308"/>
      <c r="BR325" s="308"/>
      <c r="BS325" s="308"/>
      <c r="BT325" s="308"/>
      <c r="BU325" s="308"/>
      <c r="BV325" s="308"/>
      <c r="BW325" s="308"/>
      <c r="BX325" s="308"/>
      <c r="BY325" s="308"/>
      <c r="BZ325" s="308"/>
      <c r="CA325" s="308"/>
      <c r="CB325" s="308"/>
      <c r="CC325" s="308"/>
      <c r="CD325" s="308"/>
      <c r="CE325" s="308"/>
      <c r="CF325" s="308"/>
      <c r="CG325" s="308"/>
      <c r="CH325" s="308"/>
      <c r="CI325" s="308"/>
      <c r="CJ325" s="308"/>
      <c r="CK325" s="308"/>
      <c r="CL325" s="308"/>
      <c r="CM325" s="308"/>
      <c r="CN325" s="308"/>
      <c r="CO325" s="308"/>
      <c r="CP325" s="308"/>
      <c r="CQ325" s="308"/>
      <c r="CR325" s="308"/>
      <c r="CS325" s="308"/>
      <c r="CT325" s="308"/>
      <c r="CU325" s="308"/>
      <c r="CV325" s="308"/>
      <c r="CW325" s="308"/>
      <c r="CX325" s="308"/>
      <c r="CY325" s="308"/>
      <c r="CZ325" s="308"/>
      <c r="DA325" s="308"/>
      <c r="DB325" s="308"/>
      <c r="DC325" s="308"/>
      <c r="DD325" s="308"/>
      <c r="DE325" s="308"/>
      <c r="DF325" s="308"/>
      <c r="DG325" s="308"/>
      <c r="DH325" s="308"/>
      <c r="DI325" s="308"/>
      <c r="DJ325" s="308"/>
      <c r="DK325" s="308"/>
      <c r="DL325" s="308"/>
      <c r="DM325" s="308"/>
      <c r="DN325" s="308"/>
      <c r="DO325" s="308"/>
      <c r="DP325" s="308"/>
      <c r="DQ325" s="308"/>
      <c r="DR325" s="308"/>
      <c r="DS325" s="308"/>
      <c r="DT325" s="308"/>
      <c r="DU325" s="308"/>
      <c r="DV325" s="308"/>
      <c r="DW325" s="308"/>
      <c r="DX325" s="308"/>
      <c r="DY325" s="308"/>
      <c r="DZ325" s="308"/>
      <c r="EA325" s="308"/>
      <c r="EB325" s="308"/>
      <c r="EC325" s="308"/>
      <c r="ED325" s="308"/>
      <c r="EE325" s="308"/>
      <c r="EF325" s="308"/>
      <c r="EG325" s="308"/>
      <c r="EH325" s="308"/>
      <c r="EI325" s="308"/>
      <c r="EJ325" s="308"/>
      <c r="EK325" s="308"/>
      <c r="EL325" s="308"/>
      <c r="EM325" s="308"/>
      <c r="EN325" s="308"/>
      <c r="EO325" s="308"/>
      <c r="EP325" s="308"/>
      <c r="EQ325" s="308"/>
      <c r="ER325" s="308"/>
      <c r="ES325" s="308"/>
      <c r="ET325" s="308"/>
      <c r="EU325" s="308"/>
      <c r="EV325" s="308"/>
      <c r="EW325" s="308"/>
    </row>
    <row r="326" spans="2:153" x14ac:dyDescent="0.25">
      <c r="B326" s="360"/>
      <c r="C326" s="360"/>
      <c r="D326" s="360"/>
      <c r="E326" s="308"/>
      <c r="F326" s="308"/>
      <c r="G326" s="308"/>
      <c r="H326" s="361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08"/>
      <c r="X326" s="308"/>
      <c r="Y326" s="308"/>
      <c r="Z326" s="308"/>
      <c r="AA326" s="308"/>
      <c r="AB326" s="308"/>
      <c r="AC326" s="308"/>
      <c r="AD326" s="308"/>
      <c r="AE326" s="308"/>
      <c r="AF326" s="308"/>
      <c r="AG326" s="308"/>
      <c r="AH326" s="308"/>
      <c r="AI326" s="308"/>
      <c r="AJ326" s="308"/>
      <c r="AK326" s="308"/>
      <c r="AL326" s="308"/>
      <c r="AM326" s="308"/>
      <c r="AN326" s="308"/>
      <c r="AO326" s="308"/>
      <c r="AP326" s="308"/>
      <c r="AQ326" s="308"/>
      <c r="AR326" s="308"/>
      <c r="AS326" s="308"/>
      <c r="AT326" s="308"/>
      <c r="AU326" s="308"/>
      <c r="AV326" s="308"/>
      <c r="AW326" s="308"/>
      <c r="AX326" s="308"/>
      <c r="AY326" s="308"/>
      <c r="AZ326" s="308"/>
      <c r="BA326" s="308"/>
      <c r="BB326" s="308"/>
      <c r="BC326" s="308"/>
      <c r="BD326" s="308"/>
      <c r="BE326" s="308"/>
      <c r="BF326" s="308"/>
      <c r="BG326" s="308"/>
      <c r="BH326" s="308"/>
      <c r="BI326" s="308"/>
      <c r="BJ326" s="308"/>
      <c r="BK326" s="308"/>
      <c r="BL326" s="308"/>
      <c r="BM326" s="308"/>
      <c r="BN326" s="308"/>
      <c r="BO326" s="308"/>
      <c r="BP326" s="308"/>
      <c r="BQ326" s="308"/>
      <c r="BR326" s="308"/>
      <c r="BS326" s="308"/>
      <c r="BT326" s="308"/>
      <c r="BU326" s="308"/>
      <c r="BV326" s="308"/>
      <c r="BW326" s="308"/>
      <c r="BX326" s="308"/>
      <c r="BY326" s="308"/>
      <c r="BZ326" s="308"/>
      <c r="CA326" s="308"/>
      <c r="CB326" s="308"/>
      <c r="CC326" s="308"/>
      <c r="CD326" s="308"/>
      <c r="CE326" s="308"/>
      <c r="CF326" s="308"/>
      <c r="CG326" s="308"/>
      <c r="CH326" s="308"/>
      <c r="CI326" s="308"/>
      <c r="CJ326" s="308"/>
      <c r="CK326" s="308"/>
      <c r="CL326" s="308"/>
      <c r="CM326" s="308"/>
      <c r="CN326" s="308"/>
      <c r="CO326" s="308"/>
      <c r="CP326" s="308"/>
      <c r="CQ326" s="308"/>
      <c r="CR326" s="308"/>
      <c r="CS326" s="308"/>
      <c r="CT326" s="308"/>
      <c r="CU326" s="308"/>
      <c r="CV326" s="308"/>
      <c r="CW326" s="308"/>
      <c r="CX326" s="308"/>
      <c r="CY326" s="308"/>
      <c r="CZ326" s="308"/>
      <c r="DA326" s="308"/>
      <c r="DB326" s="308"/>
      <c r="DC326" s="308"/>
      <c r="DD326" s="308"/>
      <c r="DE326" s="308"/>
      <c r="DF326" s="308"/>
      <c r="DG326" s="308"/>
      <c r="DH326" s="308"/>
      <c r="DI326" s="308"/>
      <c r="DJ326" s="308"/>
      <c r="DK326" s="308"/>
      <c r="DL326" s="308"/>
      <c r="DM326" s="308"/>
      <c r="DN326" s="308"/>
      <c r="DO326" s="308"/>
      <c r="DP326" s="308"/>
      <c r="DQ326" s="308"/>
      <c r="DR326" s="308"/>
      <c r="DS326" s="308"/>
      <c r="DT326" s="308"/>
      <c r="DU326" s="308"/>
      <c r="DV326" s="308"/>
      <c r="DW326" s="308"/>
      <c r="DX326" s="308"/>
      <c r="DY326" s="308"/>
      <c r="DZ326" s="308"/>
      <c r="EA326" s="308"/>
      <c r="EB326" s="308"/>
      <c r="EC326" s="308"/>
      <c r="ED326" s="308"/>
      <c r="EE326" s="308"/>
      <c r="EF326" s="308"/>
      <c r="EG326" s="308"/>
      <c r="EH326" s="308"/>
      <c r="EI326" s="308"/>
      <c r="EJ326" s="308"/>
      <c r="EK326" s="308"/>
      <c r="EL326" s="308"/>
      <c r="EM326" s="308"/>
      <c r="EN326" s="308"/>
      <c r="EO326" s="308"/>
      <c r="EP326" s="308"/>
      <c r="EQ326" s="308"/>
      <c r="ER326" s="308"/>
      <c r="ES326" s="308"/>
      <c r="ET326" s="308"/>
      <c r="EU326" s="308"/>
      <c r="EV326" s="308"/>
      <c r="EW326" s="308"/>
    </row>
    <row r="327" spans="2:153" x14ac:dyDescent="0.25">
      <c r="B327" s="360"/>
      <c r="C327" s="360"/>
      <c r="D327" s="360"/>
      <c r="E327" s="308"/>
      <c r="F327" s="308"/>
      <c r="G327" s="308"/>
      <c r="H327" s="361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308"/>
      <c r="AI327" s="308"/>
      <c r="AJ327" s="308"/>
      <c r="AK327" s="308"/>
      <c r="AL327" s="308"/>
      <c r="AM327" s="308"/>
      <c r="AN327" s="308"/>
      <c r="AO327" s="308"/>
      <c r="AP327" s="308"/>
      <c r="AQ327" s="308"/>
      <c r="AR327" s="308"/>
      <c r="AS327" s="308"/>
      <c r="AT327" s="308"/>
      <c r="AU327" s="308"/>
      <c r="AV327" s="308"/>
      <c r="AW327" s="308"/>
      <c r="AX327" s="308"/>
      <c r="AY327" s="308"/>
      <c r="AZ327" s="308"/>
      <c r="BA327" s="308"/>
      <c r="BB327" s="308"/>
      <c r="BC327" s="308"/>
      <c r="BD327" s="308"/>
      <c r="BE327" s="308"/>
      <c r="BF327" s="308"/>
      <c r="BG327" s="308"/>
      <c r="BH327" s="308"/>
      <c r="BI327" s="308"/>
      <c r="BJ327" s="308"/>
      <c r="BK327" s="308"/>
      <c r="BL327" s="308"/>
      <c r="BM327" s="308"/>
      <c r="BN327" s="308"/>
      <c r="BO327" s="308"/>
      <c r="BP327" s="308"/>
      <c r="BQ327" s="308"/>
      <c r="BR327" s="308"/>
      <c r="BS327" s="308"/>
      <c r="BT327" s="308"/>
      <c r="BU327" s="308"/>
      <c r="BV327" s="308"/>
      <c r="BW327" s="308"/>
      <c r="BX327" s="308"/>
      <c r="BY327" s="308"/>
      <c r="BZ327" s="308"/>
      <c r="CA327" s="308"/>
      <c r="CB327" s="308"/>
      <c r="CC327" s="308"/>
      <c r="CD327" s="308"/>
      <c r="CE327" s="308"/>
      <c r="CF327" s="308"/>
      <c r="CG327" s="308"/>
      <c r="CH327" s="308"/>
      <c r="CI327" s="308"/>
      <c r="CJ327" s="308"/>
      <c r="CK327" s="308"/>
      <c r="CL327" s="308"/>
      <c r="CM327" s="308"/>
      <c r="CN327" s="308"/>
      <c r="CO327" s="308"/>
      <c r="CP327" s="308"/>
      <c r="CQ327" s="308"/>
      <c r="CR327" s="308"/>
      <c r="CS327" s="308"/>
      <c r="CT327" s="308"/>
      <c r="CU327" s="308"/>
      <c r="CV327" s="308"/>
      <c r="CW327" s="308"/>
      <c r="CX327" s="308"/>
      <c r="CY327" s="308"/>
      <c r="CZ327" s="308"/>
      <c r="DA327" s="308"/>
      <c r="DB327" s="308"/>
      <c r="DC327" s="308"/>
      <c r="DD327" s="308"/>
      <c r="DE327" s="308"/>
      <c r="DF327" s="308"/>
      <c r="DG327" s="308"/>
      <c r="DH327" s="308"/>
      <c r="DI327" s="308"/>
      <c r="DJ327" s="308"/>
      <c r="DK327" s="308"/>
      <c r="DL327" s="308"/>
      <c r="DM327" s="308"/>
      <c r="DN327" s="308"/>
      <c r="DO327" s="308"/>
      <c r="DP327" s="308"/>
      <c r="DQ327" s="308"/>
      <c r="DR327" s="308"/>
      <c r="DS327" s="308"/>
      <c r="DT327" s="308"/>
      <c r="DU327" s="308"/>
      <c r="DV327" s="308"/>
      <c r="DW327" s="308"/>
      <c r="DX327" s="308"/>
      <c r="DY327" s="308"/>
      <c r="DZ327" s="308"/>
      <c r="EA327" s="308"/>
      <c r="EB327" s="308"/>
      <c r="EC327" s="308"/>
      <c r="ED327" s="308"/>
      <c r="EE327" s="308"/>
      <c r="EF327" s="308"/>
      <c r="EG327" s="308"/>
      <c r="EH327" s="308"/>
      <c r="EI327" s="308"/>
      <c r="EJ327" s="308"/>
      <c r="EK327" s="308"/>
      <c r="EL327" s="308"/>
      <c r="EM327" s="308"/>
      <c r="EN327" s="308"/>
      <c r="EO327" s="308"/>
      <c r="EP327" s="308"/>
      <c r="EQ327" s="308"/>
      <c r="ER327" s="308"/>
      <c r="ES327" s="308"/>
      <c r="ET327" s="308"/>
      <c r="EU327" s="308"/>
      <c r="EV327" s="308"/>
      <c r="EW327" s="308"/>
    </row>
    <row r="328" spans="2:153" x14ac:dyDescent="0.25">
      <c r="B328" s="360"/>
      <c r="C328" s="360"/>
      <c r="D328" s="360"/>
      <c r="E328" s="308"/>
      <c r="F328" s="308"/>
      <c r="G328" s="308"/>
      <c r="H328" s="361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08"/>
      <c r="AI328" s="308"/>
      <c r="AJ328" s="308"/>
      <c r="AK328" s="308"/>
      <c r="AL328" s="308"/>
      <c r="AM328" s="308"/>
      <c r="AN328" s="308"/>
      <c r="AO328" s="308"/>
      <c r="AP328" s="308"/>
      <c r="AQ328" s="308"/>
      <c r="AR328" s="308"/>
      <c r="AS328" s="308"/>
      <c r="AT328" s="308"/>
      <c r="AU328" s="308"/>
      <c r="AV328" s="308"/>
      <c r="AW328" s="308"/>
      <c r="AX328" s="308"/>
      <c r="AY328" s="308"/>
      <c r="AZ328" s="308"/>
      <c r="BA328" s="308"/>
      <c r="BB328" s="308"/>
      <c r="BC328" s="308"/>
      <c r="BD328" s="308"/>
      <c r="BE328" s="308"/>
      <c r="BF328" s="308"/>
      <c r="BG328" s="308"/>
      <c r="BH328" s="308"/>
      <c r="BI328" s="308"/>
      <c r="BJ328" s="308"/>
      <c r="BK328" s="308"/>
      <c r="BL328" s="308"/>
      <c r="BM328" s="308"/>
      <c r="BN328" s="308"/>
      <c r="BO328" s="308"/>
      <c r="BP328" s="308"/>
      <c r="BQ328" s="308"/>
      <c r="BR328" s="308"/>
      <c r="BS328" s="308"/>
      <c r="BT328" s="308"/>
      <c r="BU328" s="308"/>
      <c r="BV328" s="308"/>
      <c r="BW328" s="308"/>
      <c r="BX328" s="308"/>
      <c r="BY328" s="308"/>
      <c r="BZ328" s="308"/>
      <c r="CA328" s="308"/>
      <c r="CB328" s="308"/>
      <c r="CC328" s="308"/>
      <c r="CD328" s="308"/>
      <c r="CE328" s="308"/>
      <c r="CF328" s="308"/>
      <c r="CG328" s="308"/>
      <c r="CH328" s="308"/>
      <c r="CI328" s="308"/>
      <c r="CJ328" s="308"/>
      <c r="CK328" s="308"/>
      <c r="CL328" s="308"/>
      <c r="CM328" s="308"/>
      <c r="CN328" s="308"/>
      <c r="CO328" s="308"/>
      <c r="CP328" s="308"/>
      <c r="CQ328" s="308"/>
      <c r="CR328" s="308"/>
      <c r="CS328" s="308"/>
      <c r="CT328" s="308"/>
      <c r="CU328" s="308"/>
      <c r="CV328" s="308"/>
      <c r="CW328" s="308"/>
      <c r="CX328" s="308"/>
      <c r="CY328" s="308"/>
      <c r="CZ328" s="308"/>
      <c r="DA328" s="308"/>
      <c r="DB328" s="308"/>
      <c r="DC328" s="308"/>
      <c r="DD328" s="308"/>
      <c r="DE328" s="308"/>
      <c r="DF328" s="308"/>
      <c r="DG328" s="308"/>
      <c r="DH328" s="308"/>
      <c r="DI328" s="308"/>
      <c r="DJ328" s="308"/>
      <c r="DK328" s="308"/>
      <c r="DL328" s="308"/>
      <c r="DM328" s="308"/>
      <c r="DN328" s="308"/>
      <c r="DO328" s="308"/>
      <c r="DP328" s="308"/>
      <c r="DQ328" s="308"/>
      <c r="DR328" s="308"/>
      <c r="DS328" s="308"/>
      <c r="DT328" s="308"/>
      <c r="DU328" s="308"/>
      <c r="DV328" s="308"/>
      <c r="DW328" s="308"/>
      <c r="DX328" s="308"/>
      <c r="DY328" s="308"/>
      <c r="DZ328" s="308"/>
      <c r="EA328" s="308"/>
      <c r="EB328" s="308"/>
      <c r="EC328" s="308"/>
      <c r="ED328" s="308"/>
      <c r="EE328" s="308"/>
      <c r="EF328" s="308"/>
      <c r="EG328" s="308"/>
      <c r="EH328" s="308"/>
      <c r="EI328" s="308"/>
      <c r="EJ328" s="308"/>
      <c r="EK328" s="308"/>
      <c r="EL328" s="308"/>
      <c r="EM328" s="308"/>
      <c r="EN328" s="308"/>
      <c r="EO328" s="308"/>
      <c r="EP328" s="308"/>
      <c r="EQ328" s="308"/>
      <c r="ER328" s="308"/>
      <c r="ES328" s="308"/>
      <c r="ET328" s="308"/>
      <c r="EU328" s="308"/>
      <c r="EV328" s="308"/>
      <c r="EW328" s="308"/>
    </row>
    <row r="329" spans="2:153" x14ac:dyDescent="0.25">
      <c r="B329" s="360"/>
      <c r="C329" s="360"/>
      <c r="D329" s="360"/>
      <c r="E329" s="308"/>
      <c r="F329" s="308"/>
      <c r="G329" s="308"/>
      <c r="H329" s="361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  <c r="AA329" s="308"/>
      <c r="AB329" s="308"/>
      <c r="AC329" s="308"/>
      <c r="AD329" s="308"/>
      <c r="AE329" s="308"/>
      <c r="AF329" s="308"/>
      <c r="AG329" s="308"/>
      <c r="AH329" s="308"/>
      <c r="AI329" s="308"/>
      <c r="AJ329" s="308"/>
      <c r="AK329" s="308"/>
      <c r="AL329" s="308"/>
      <c r="AM329" s="308"/>
      <c r="AN329" s="308"/>
      <c r="AO329" s="308"/>
      <c r="AP329" s="308"/>
      <c r="AQ329" s="308"/>
      <c r="AR329" s="308"/>
      <c r="AS329" s="308"/>
      <c r="AT329" s="308"/>
      <c r="AU329" s="308"/>
      <c r="AV329" s="308"/>
      <c r="AW329" s="308"/>
      <c r="AX329" s="308"/>
      <c r="AY329" s="308"/>
      <c r="AZ329" s="308"/>
      <c r="BA329" s="308"/>
      <c r="BB329" s="308"/>
      <c r="BC329" s="308"/>
      <c r="BD329" s="308"/>
      <c r="BE329" s="308"/>
      <c r="BF329" s="308"/>
      <c r="BG329" s="308"/>
      <c r="BH329" s="308"/>
      <c r="BI329" s="308"/>
      <c r="BJ329" s="308"/>
      <c r="BK329" s="308"/>
      <c r="BL329" s="308"/>
      <c r="BM329" s="308"/>
      <c r="BN329" s="308"/>
      <c r="BO329" s="308"/>
      <c r="BP329" s="308"/>
      <c r="BQ329" s="308"/>
      <c r="BR329" s="308"/>
      <c r="BS329" s="308"/>
      <c r="BT329" s="308"/>
      <c r="BU329" s="308"/>
      <c r="BV329" s="308"/>
      <c r="BW329" s="308"/>
      <c r="BX329" s="308"/>
      <c r="BY329" s="308"/>
      <c r="BZ329" s="308"/>
      <c r="CA329" s="308"/>
      <c r="CB329" s="308"/>
      <c r="CC329" s="308"/>
      <c r="CD329" s="308"/>
      <c r="CE329" s="308"/>
      <c r="CF329" s="308"/>
      <c r="CG329" s="308"/>
      <c r="CH329" s="308"/>
      <c r="CI329" s="308"/>
      <c r="CJ329" s="308"/>
      <c r="CK329" s="308"/>
      <c r="CL329" s="308"/>
      <c r="CM329" s="308"/>
      <c r="CN329" s="308"/>
      <c r="CO329" s="308"/>
      <c r="CP329" s="308"/>
      <c r="CQ329" s="308"/>
      <c r="CR329" s="308"/>
      <c r="CS329" s="308"/>
      <c r="CT329" s="308"/>
      <c r="CU329" s="308"/>
      <c r="CV329" s="308"/>
      <c r="CW329" s="308"/>
      <c r="CX329" s="308"/>
      <c r="CY329" s="308"/>
      <c r="CZ329" s="308"/>
      <c r="DA329" s="308"/>
      <c r="DB329" s="308"/>
      <c r="DC329" s="308"/>
      <c r="DD329" s="308"/>
      <c r="DE329" s="308"/>
      <c r="DF329" s="308"/>
      <c r="DG329" s="308"/>
      <c r="DH329" s="308"/>
      <c r="DI329" s="308"/>
      <c r="DJ329" s="308"/>
      <c r="DK329" s="308"/>
      <c r="DL329" s="308"/>
      <c r="DM329" s="308"/>
      <c r="DN329" s="308"/>
      <c r="DO329" s="308"/>
      <c r="DP329" s="308"/>
      <c r="DQ329" s="308"/>
      <c r="DR329" s="308"/>
      <c r="DS329" s="308"/>
      <c r="DT329" s="308"/>
      <c r="DU329" s="308"/>
      <c r="DV329" s="308"/>
      <c r="DW329" s="308"/>
      <c r="DX329" s="308"/>
      <c r="DY329" s="308"/>
      <c r="DZ329" s="308"/>
      <c r="EA329" s="308"/>
      <c r="EB329" s="308"/>
      <c r="EC329" s="308"/>
      <c r="ED329" s="308"/>
      <c r="EE329" s="308"/>
      <c r="EF329" s="308"/>
      <c r="EG329" s="308"/>
      <c r="EH329" s="308"/>
      <c r="EI329" s="308"/>
      <c r="EJ329" s="308"/>
      <c r="EK329" s="308"/>
      <c r="EL329" s="308"/>
      <c r="EM329" s="308"/>
      <c r="EN329" s="308"/>
      <c r="EO329" s="308"/>
      <c r="EP329" s="308"/>
      <c r="EQ329" s="308"/>
      <c r="ER329" s="308"/>
      <c r="ES329" s="308"/>
      <c r="ET329" s="308"/>
      <c r="EU329" s="308"/>
      <c r="EV329" s="308"/>
      <c r="EW329" s="308"/>
    </row>
    <row r="330" spans="2:153" x14ac:dyDescent="0.25">
      <c r="B330" s="360"/>
      <c r="C330" s="360"/>
      <c r="D330" s="360"/>
      <c r="E330" s="308"/>
      <c r="F330" s="308"/>
      <c r="G330" s="308"/>
      <c r="H330" s="361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  <c r="AP330" s="308"/>
      <c r="AQ330" s="308"/>
      <c r="AR330" s="308"/>
      <c r="AS330" s="308"/>
      <c r="AT330" s="308"/>
      <c r="AU330" s="308"/>
      <c r="AV330" s="308"/>
      <c r="AW330" s="308"/>
      <c r="AX330" s="308"/>
      <c r="AY330" s="308"/>
      <c r="AZ330" s="308"/>
      <c r="BA330" s="308"/>
      <c r="BB330" s="308"/>
      <c r="BC330" s="308"/>
      <c r="BD330" s="308"/>
      <c r="BE330" s="308"/>
      <c r="BF330" s="308"/>
      <c r="BG330" s="308"/>
      <c r="BH330" s="308"/>
      <c r="BI330" s="308"/>
      <c r="BJ330" s="308"/>
      <c r="BK330" s="308"/>
      <c r="BL330" s="308"/>
      <c r="BM330" s="308"/>
      <c r="BN330" s="308"/>
      <c r="BO330" s="308"/>
      <c r="BP330" s="308"/>
      <c r="BQ330" s="308"/>
      <c r="BR330" s="308"/>
      <c r="BS330" s="308"/>
      <c r="BT330" s="308"/>
      <c r="BU330" s="308"/>
      <c r="BV330" s="308"/>
      <c r="BW330" s="308"/>
      <c r="BX330" s="308"/>
      <c r="BY330" s="308"/>
      <c r="BZ330" s="308"/>
      <c r="CA330" s="308"/>
      <c r="CB330" s="308"/>
      <c r="CC330" s="308"/>
      <c r="CD330" s="308"/>
      <c r="CE330" s="308"/>
      <c r="CF330" s="308"/>
      <c r="CG330" s="308"/>
      <c r="CH330" s="308"/>
      <c r="CI330" s="308"/>
      <c r="CJ330" s="308"/>
      <c r="CK330" s="308"/>
      <c r="CL330" s="308"/>
      <c r="CM330" s="308"/>
      <c r="CN330" s="308"/>
      <c r="CO330" s="308"/>
      <c r="CP330" s="308"/>
      <c r="CQ330" s="308"/>
      <c r="CR330" s="308"/>
      <c r="CS330" s="308"/>
      <c r="CT330" s="308"/>
      <c r="CU330" s="308"/>
      <c r="CV330" s="308"/>
      <c r="CW330" s="308"/>
      <c r="CX330" s="308"/>
      <c r="CY330" s="308"/>
      <c r="CZ330" s="308"/>
      <c r="DA330" s="308"/>
      <c r="DB330" s="308"/>
      <c r="DC330" s="308"/>
      <c r="DD330" s="308"/>
      <c r="DE330" s="308"/>
      <c r="DF330" s="308"/>
      <c r="DG330" s="308"/>
      <c r="DH330" s="308"/>
      <c r="DI330" s="308"/>
      <c r="DJ330" s="308"/>
      <c r="DK330" s="308"/>
      <c r="DL330" s="308"/>
      <c r="DM330" s="308"/>
      <c r="DN330" s="308"/>
      <c r="DO330" s="308"/>
      <c r="DP330" s="308"/>
      <c r="DQ330" s="308"/>
      <c r="DR330" s="308"/>
      <c r="DS330" s="308"/>
      <c r="DT330" s="308"/>
      <c r="DU330" s="308"/>
      <c r="DV330" s="308"/>
      <c r="DW330" s="308"/>
      <c r="DX330" s="308"/>
      <c r="DY330" s="308"/>
      <c r="DZ330" s="308"/>
      <c r="EA330" s="308"/>
      <c r="EB330" s="308"/>
      <c r="EC330" s="308"/>
      <c r="ED330" s="308"/>
      <c r="EE330" s="308"/>
      <c r="EF330" s="308"/>
      <c r="EG330" s="308"/>
      <c r="EH330" s="308"/>
      <c r="EI330" s="308"/>
      <c r="EJ330" s="308"/>
      <c r="EK330" s="308"/>
      <c r="EL330" s="308"/>
      <c r="EM330" s="308"/>
      <c r="EN330" s="308"/>
      <c r="EO330" s="308"/>
      <c r="EP330" s="308"/>
      <c r="EQ330" s="308"/>
      <c r="ER330" s="308"/>
      <c r="ES330" s="308"/>
      <c r="ET330" s="308"/>
      <c r="EU330" s="308"/>
      <c r="EV330" s="308"/>
      <c r="EW330" s="308"/>
    </row>
    <row r="331" spans="2:153" x14ac:dyDescent="0.25">
      <c r="B331" s="360"/>
      <c r="C331" s="360"/>
      <c r="D331" s="360"/>
      <c r="E331" s="308"/>
      <c r="F331" s="308"/>
      <c r="G331" s="308"/>
      <c r="H331" s="361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  <c r="AP331" s="308"/>
      <c r="AQ331" s="308"/>
      <c r="AR331" s="308"/>
      <c r="AS331" s="308"/>
      <c r="AT331" s="308"/>
      <c r="AU331" s="308"/>
      <c r="AV331" s="308"/>
      <c r="AW331" s="308"/>
      <c r="AX331" s="308"/>
      <c r="AY331" s="308"/>
      <c r="AZ331" s="308"/>
      <c r="BA331" s="308"/>
      <c r="BB331" s="308"/>
      <c r="BC331" s="308"/>
      <c r="BD331" s="308"/>
      <c r="BE331" s="308"/>
      <c r="BF331" s="308"/>
      <c r="BG331" s="308"/>
      <c r="BH331" s="308"/>
      <c r="BI331" s="308"/>
      <c r="BJ331" s="308"/>
      <c r="BK331" s="308"/>
      <c r="BL331" s="308"/>
      <c r="BM331" s="308"/>
      <c r="BN331" s="308"/>
      <c r="BO331" s="308"/>
      <c r="BP331" s="308"/>
      <c r="BQ331" s="308"/>
      <c r="BR331" s="308"/>
      <c r="BS331" s="308"/>
      <c r="BT331" s="308"/>
      <c r="BU331" s="308"/>
      <c r="BV331" s="308"/>
      <c r="BW331" s="308"/>
      <c r="BX331" s="308"/>
      <c r="BY331" s="308"/>
      <c r="BZ331" s="308"/>
      <c r="CA331" s="308"/>
      <c r="CB331" s="308"/>
      <c r="CC331" s="308"/>
      <c r="CD331" s="308"/>
      <c r="CE331" s="308"/>
      <c r="CF331" s="308"/>
      <c r="CG331" s="308"/>
      <c r="CH331" s="308"/>
      <c r="CI331" s="308"/>
      <c r="CJ331" s="308"/>
      <c r="CK331" s="308"/>
      <c r="CL331" s="308"/>
      <c r="CM331" s="308"/>
      <c r="CN331" s="308"/>
      <c r="CO331" s="308"/>
      <c r="CP331" s="308"/>
      <c r="CQ331" s="308"/>
      <c r="CR331" s="308"/>
      <c r="CS331" s="308"/>
      <c r="CT331" s="308"/>
      <c r="CU331" s="308"/>
      <c r="CV331" s="308"/>
      <c r="CW331" s="308"/>
      <c r="CX331" s="308"/>
      <c r="CY331" s="308"/>
      <c r="CZ331" s="308"/>
      <c r="DA331" s="308"/>
      <c r="DB331" s="308"/>
      <c r="DC331" s="308"/>
      <c r="DD331" s="308"/>
      <c r="DE331" s="308"/>
      <c r="DF331" s="308"/>
      <c r="DG331" s="308"/>
      <c r="DH331" s="308"/>
      <c r="DI331" s="308"/>
      <c r="DJ331" s="308"/>
      <c r="DK331" s="308"/>
      <c r="DL331" s="308"/>
      <c r="DM331" s="308"/>
      <c r="DN331" s="308"/>
      <c r="DO331" s="308"/>
      <c r="DP331" s="308"/>
      <c r="DQ331" s="308"/>
      <c r="DR331" s="308"/>
      <c r="DS331" s="308"/>
      <c r="DT331" s="308"/>
      <c r="DU331" s="308"/>
      <c r="DV331" s="308"/>
      <c r="DW331" s="308"/>
      <c r="DX331" s="308"/>
      <c r="DY331" s="308"/>
      <c r="DZ331" s="308"/>
      <c r="EA331" s="308"/>
      <c r="EB331" s="308"/>
      <c r="EC331" s="308"/>
      <c r="ED331" s="308"/>
      <c r="EE331" s="308"/>
      <c r="EF331" s="308"/>
      <c r="EG331" s="308"/>
      <c r="EH331" s="308"/>
      <c r="EI331" s="308"/>
      <c r="EJ331" s="308"/>
      <c r="EK331" s="308"/>
      <c r="EL331" s="308"/>
      <c r="EM331" s="308"/>
      <c r="EN331" s="308"/>
      <c r="EO331" s="308"/>
      <c r="EP331" s="308"/>
      <c r="EQ331" s="308"/>
      <c r="ER331" s="308"/>
      <c r="ES331" s="308"/>
      <c r="ET331" s="308"/>
      <c r="EU331" s="308"/>
      <c r="EV331" s="308"/>
      <c r="EW331" s="308"/>
    </row>
    <row r="332" spans="2:153" x14ac:dyDescent="0.25">
      <c r="B332" s="360"/>
      <c r="C332" s="360"/>
      <c r="D332" s="360"/>
      <c r="E332" s="308"/>
      <c r="F332" s="308"/>
      <c r="G332" s="308"/>
      <c r="H332" s="361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  <c r="AA332" s="308"/>
      <c r="AB332" s="308"/>
      <c r="AC332" s="308"/>
      <c r="AD332" s="308"/>
      <c r="AE332" s="308"/>
      <c r="AF332" s="308"/>
      <c r="AG332" s="308"/>
      <c r="AH332" s="308"/>
      <c r="AI332" s="308"/>
      <c r="AJ332" s="308"/>
      <c r="AK332" s="308"/>
      <c r="AL332" s="308"/>
      <c r="AM332" s="308"/>
      <c r="AN332" s="308"/>
      <c r="AO332" s="308"/>
      <c r="AP332" s="308"/>
      <c r="AQ332" s="308"/>
      <c r="AR332" s="308"/>
      <c r="AS332" s="308"/>
      <c r="AT332" s="308"/>
      <c r="AU332" s="308"/>
      <c r="AV332" s="308"/>
      <c r="AW332" s="308"/>
      <c r="AX332" s="308"/>
      <c r="AY332" s="308"/>
      <c r="AZ332" s="308"/>
      <c r="BA332" s="308"/>
      <c r="BB332" s="308"/>
      <c r="BC332" s="308"/>
      <c r="BD332" s="308"/>
      <c r="BE332" s="308"/>
      <c r="BF332" s="308"/>
      <c r="BG332" s="308"/>
      <c r="BH332" s="308"/>
      <c r="BI332" s="308"/>
      <c r="BJ332" s="308"/>
      <c r="BK332" s="308"/>
      <c r="BL332" s="308"/>
      <c r="BM332" s="308"/>
      <c r="BN332" s="308"/>
      <c r="BO332" s="308"/>
      <c r="BP332" s="308"/>
      <c r="BQ332" s="308"/>
      <c r="BR332" s="308"/>
      <c r="BS332" s="308"/>
      <c r="BT332" s="308"/>
      <c r="BU332" s="308"/>
      <c r="BV332" s="308"/>
      <c r="BW332" s="308"/>
      <c r="BX332" s="308"/>
      <c r="BY332" s="308"/>
      <c r="BZ332" s="308"/>
      <c r="CA332" s="308"/>
      <c r="CB332" s="308"/>
      <c r="CC332" s="308"/>
      <c r="CD332" s="308"/>
      <c r="CE332" s="308"/>
      <c r="CF332" s="308"/>
      <c r="CG332" s="308"/>
      <c r="CH332" s="308"/>
      <c r="CI332" s="308"/>
      <c r="CJ332" s="308"/>
      <c r="CK332" s="308"/>
      <c r="CL332" s="308"/>
      <c r="CM332" s="308"/>
      <c r="CN332" s="308"/>
      <c r="CO332" s="308"/>
      <c r="CP332" s="308"/>
      <c r="CQ332" s="308"/>
      <c r="CR332" s="308"/>
      <c r="CS332" s="308"/>
      <c r="CT332" s="308"/>
      <c r="CU332" s="308"/>
      <c r="CV332" s="308"/>
      <c r="CW332" s="308"/>
      <c r="CX332" s="308"/>
      <c r="CY332" s="308"/>
      <c r="CZ332" s="308"/>
      <c r="DA332" s="308"/>
      <c r="DB332" s="308"/>
      <c r="DC332" s="308"/>
      <c r="DD332" s="308"/>
      <c r="DE332" s="308"/>
      <c r="DF332" s="308"/>
      <c r="DG332" s="308"/>
      <c r="DH332" s="308"/>
      <c r="DI332" s="308"/>
      <c r="DJ332" s="308"/>
      <c r="DK332" s="308"/>
      <c r="DL332" s="308"/>
      <c r="DM332" s="308"/>
      <c r="DN332" s="308"/>
      <c r="DO332" s="308"/>
      <c r="DP332" s="308"/>
      <c r="DQ332" s="308"/>
      <c r="DR332" s="308"/>
      <c r="DS332" s="308"/>
      <c r="DT332" s="308"/>
      <c r="DU332" s="308"/>
      <c r="DV332" s="308"/>
      <c r="DW332" s="308"/>
      <c r="DX332" s="308"/>
      <c r="DY332" s="308"/>
      <c r="DZ332" s="308"/>
      <c r="EA332" s="308"/>
      <c r="EB332" s="308"/>
      <c r="EC332" s="308"/>
      <c r="ED332" s="308"/>
      <c r="EE332" s="308"/>
      <c r="EF332" s="308"/>
      <c r="EG332" s="308"/>
      <c r="EH332" s="308"/>
      <c r="EI332" s="308"/>
      <c r="EJ332" s="308"/>
      <c r="EK332" s="308"/>
      <c r="EL332" s="308"/>
      <c r="EM332" s="308"/>
      <c r="EN332" s="308"/>
      <c r="EO332" s="308"/>
      <c r="EP332" s="308"/>
      <c r="EQ332" s="308"/>
      <c r="ER332" s="308"/>
      <c r="ES332" s="308"/>
      <c r="ET332" s="308"/>
      <c r="EU332" s="308"/>
      <c r="EV332" s="308"/>
      <c r="EW332" s="308"/>
    </row>
    <row r="333" spans="2:153" x14ac:dyDescent="0.25">
      <c r="B333" s="360"/>
      <c r="C333" s="360"/>
      <c r="D333" s="360"/>
      <c r="E333" s="308"/>
      <c r="F333" s="308"/>
      <c r="G333" s="308"/>
      <c r="H333" s="361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  <c r="AA333" s="308"/>
      <c r="AB333" s="308"/>
      <c r="AC333" s="308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  <c r="AP333" s="308"/>
      <c r="AQ333" s="308"/>
      <c r="AR333" s="308"/>
      <c r="AS333" s="308"/>
      <c r="AT333" s="308"/>
      <c r="AU333" s="308"/>
      <c r="AV333" s="308"/>
      <c r="AW333" s="308"/>
      <c r="AX333" s="308"/>
      <c r="AY333" s="308"/>
      <c r="AZ333" s="308"/>
      <c r="BA333" s="308"/>
      <c r="BB333" s="308"/>
      <c r="BC333" s="308"/>
      <c r="BD333" s="308"/>
      <c r="BE333" s="308"/>
      <c r="BF333" s="308"/>
      <c r="BG333" s="308"/>
      <c r="BH333" s="308"/>
      <c r="BI333" s="308"/>
      <c r="BJ333" s="308"/>
      <c r="BK333" s="308"/>
      <c r="BL333" s="308"/>
      <c r="BM333" s="308"/>
      <c r="BN333" s="308"/>
      <c r="BO333" s="308"/>
      <c r="BP333" s="308"/>
      <c r="BQ333" s="308"/>
      <c r="BR333" s="308"/>
      <c r="BS333" s="308"/>
      <c r="BT333" s="308"/>
      <c r="BU333" s="308"/>
      <c r="BV333" s="308"/>
      <c r="BW333" s="308"/>
      <c r="BX333" s="308"/>
      <c r="BY333" s="308"/>
      <c r="BZ333" s="308"/>
      <c r="CA333" s="308"/>
      <c r="CB333" s="308"/>
      <c r="CC333" s="308"/>
      <c r="CD333" s="308"/>
      <c r="CE333" s="308"/>
      <c r="CF333" s="308"/>
      <c r="CG333" s="308"/>
      <c r="CH333" s="308"/>
      <c r="CI333" s="308"/>
      <c r="CJ333" s="308"/>
      <c r="CK333" s="308"/>
      <c r="CL333" s="308"/>
      <c r="CM333" s="308"/>
      <c r="CN333" s="308"/>
      <c r="CO333" s="308"/>
      <c r="CP333" s="308"/>
      <c r="CQ333" s="308"/>
      <c r="CR333" s="308"/>
      <c r="CS333" s="308"/>
      <c r="CT333" s="308"/>
      <c r="CU333" s="308"/>
      <c r="CV333" s="308"/>
      <c r="CW333" s="308"/>
      <c r="CX333" s="308"/>
      <c r="CY333" s="308"/>
      <c r="CZ333" s="308"/>
      <c r="DA333" s="308"/>
      <c r="DB333" s="308"/>
      <c r="DC333" s="308"/>
      <c r="DD333" s="308"/>
      <c r="DE333" s="308"/>
      <c r="DF333" s="308"/>
      <c r="DG333" s="308"/>
      <c r="DH333" s="308"/>
      <c r="DI333" s="308"/>
      <c r="DJ333" s="308"/>
      <c r="DK333" s="308"/>
      <c r="DL333" s="308"/>
      <c r="DM333" s="308"/>
      <c r="DN333" s="308"/>
      <c r="DO333" s="308"/>
      <c r="DP333" s="308"/>
      <c r="DQ333" s="308"/>
      <c r="DR333" s="308"/>
      <c r="DS333" s="308"/>
      <c r="DT333" s="308"/>
      <c r="DU333" s="308"/>
      <c r="DV333" s="308"/>
      <c r="DW333" s="308"/>
      <c r="DX333" s="308"/>
      <c r="DY333" s="308"/>
      <c r="DZ333" s="308"/>
      <c r="EA333" s="308"/>
      <c r="EB333" s="308"/>
      <c r="EC333" s="308"/>
      <c r="ED333" s="308"/>
      <c r="EE333" s="308"/>
      <c r="EF333" s="308"/>
      <c r="EG333" s="308"/>
      <c r="EH333" s="308"/>
      <c r="EI333" s="308"/>
      <c r="EJ333" s="308"/>
      <c r="EK333" s="308"/>
      <c r="EL333" s="308"/>
      <c r="EM333" s="308"/>
      <c r="EN333" s="308"/>
      <c r="EO333" s="308"/>
      <c r="EP333" s="308"/>
      <c r="EQ333" s="308"/>
      <c r="ER333" s="308"/>
      <c r="ES333" s="308"/>
      <c r="ET333" s="308"/>
      <c r="EU333" s="308"/>
      <c r="EV333" s="308"/>
      <c r="EW333" s="308"/>
    </row>
    <row r="334" spans="2:153" x14ac:dyDescent="0.25">
      <c r="B334" s="360"/>
      <c r="C334" s="360"/>
      <c r="D334" s="360"/>
      <c r="E334" s="308"/>
      <c r="F334" s="308"/>
      <c r="G334" s="308"/>
      <c r="H334" s="361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08"/>
      <c r="X334" s="308"/>
      <c r="Y334" s="308"/>
      <c r="Z334" s="308"/>
      <c r="AA334" s="308"/>
      <c r="AB334" s="308"/>
      <c r="AC334" s="308"/>
      <c r="AD334" s="308"/>
      <c r="AE334" s="308"/>
      <c r="AF334" s="308"/>
      <c r="AG334" s="308"/>
      <c r="AH334" s="308"/>
      <c r="AI334" s="308"/>
      <c r="AJ334" s="308"/>
      <c r="AK334" s="308"/>
      <c r="AL334" s="308"/>
      <c r="AM334" s="308"/>
      <c r="AN334" s="308"/>
      <c r="AO334" s="308"/>
      <c r="AP334" s="308"/>
      <c r="AQ334" s="308"/>
      <c r="AR334" s="308"/>
      <c r="AS334" s="308"/>
      <c r="AT334" s="308"/>
      <c r="AU334" s="308"/>
      <c r="AV334" s="308"/>
      <c r="AW334" s="308"/>
      <c r="AX334" s="308"/>
      <c r="AY334" s="308"/>
      <c r="AZ334" s="308"/>
      <c r="BA334" s="308"/>
      <c r="BB334" s="308"/>
      <c r="BC334" s="308"/>
      <c r="BD334" s="308"/>
      <c r="BE334" s="308"/>
      <c r="BF334" s="308"/>
      <c r="BG334" s="308"/>
      <c r="BH334" s="308"/>
      <c r="BI334" s="308"/>
      <c r="BJ334" s="308"/>
      <c r="BK334" s="308"/>
      <c r="BL334" s="308"/>
      <c r="BM334" s="308"/>
      <c r="BN334" s="308"/>
      <c r="BO334" s="308"/>
      <c r="BP334" s="308"/>
      <c r="BQ334" s="308"/>
      <c r="BR334" s="308"/>
      <c r="BS334" s="308"/>
      <c r="BT334" s="308"/>
      <c r="BU334" s="308"/>
      <c r="BV334" s="308"/>
      <c r="BW334" s="308"/>
      <c r="BX334" s="308"/>
      <c r="BY334" s="308"/>
      <c r="BZ334" s="308"/>
      <c r="CA334" s="308"/>
      <c r="CB334" s="308"/>
      <c r="CC334" s="308"/>
      <c r="CD334" s="308"/>
      <c r="CE334" s="308"/>
      <c r="CF334" s="308"/>
      <c r="CG334" s="308"/>
      <c r="CH334" s="308"/>
      <c r="CI334" s="308"/>
      <c r="CJ334" s="308"/>
      <c r="CK334" s="308"/>
      <c r="CL334" s="308"/>
      <c r="CM334" s="308"/>
      <c r="CN334" s="308"/>
      <c r="CO334" s="308"/>
      <c r="CP334" s="308"/>
      <c r="CQ334" s="308"/>
      <c r="CR334" s="308"/>
      <c r="CS334" s="308"/>
      <c r="CT334" s="308"/>
      <c r="CU334" s="308"/>
      <c r="CV334" s="308"/>
      <c r="CW334" s="308"/>
      <c r="CX334" s="308"/>
      <c r="CY334" s="308"/>
      <c r="CZ334" s="308"/>
      <c r="DA334" s="308"/>
      <c r="DB334" s="308"/>
      <c r="DC334" s="308"/>
      <c r="DD334" s="308"/>
      <c r="DE334" s="308"/>
      <c r="DF334" s="308"/>
      <c r="DG334" s="308"/>
      <c r="DH334" s="308"/>
      <c r="DI334" s="308"/>
      <c r="DJ334" s="308"/>
      <c r="DK334" s="308"/>
      <c r="DL334" s="308"/>
      <c r="DM334" s="308"/>
      <c r="DN334" s="308"/>
      <c r="DO334" s="308"/>
      <c r="DP334" s="308"/>
      <c r="DQ334" s="308"/>
      <c r="DR334" s="308"/>
      <c r="DS334" s="308"/>
      <c r="DT334" s="308"/>
      <c r="DU334" s="308"/>
      <c r="DV334" s="308"/>
      <c r="DW334" s="308"/>
      <c r="DX334" s="308"/>
      <c r="DY334" s="308"/>
      <c r="DZ334" s="308"/>
      <c r="EA334" s="308"/>
      <c r="EB334" s="308"/>
      <c r="EC334" s="308"/>
      <c r="ED334" s="308"/>
      <c r="EE334" s="308"/>
      <c r="EF334" s="308"/>
      <c r="EG334" s="308"/>
      <c r="EH334" s="308"/>
      <c r="EI334" s="308"/>
      <c r="EJ334" s="308"/>
      <c r="EK334" s="308"/>
      <c r="EL334" s="308"/>
      <c r="EM334" s="308"/>
      <c r="EN334" s="308"/>
      <c r="EO334" s="308"/>
      <c r="EP334" s="308"/>
      <c r="EQ334" s="308"/>
      <c r="ER334" s="308"/>
      <c r="ES334" s="308"/>
      <c r="ET334" s="308"/>
      <c r="EU334" s="308"/>
      <c r="EV334" s="308"/>
      <c r="EW334" s="308"/>
    </row>
    <row r="335" spans="2:153" x14ac:dyDescent="0.25">
      <c r="B335" s="360"/>
      <c r="C335" s="360"/>
      <c r="D335" s="360"/>
      <c r="E335" s="308"/>
      <c r="F335" s="308"/>
      <c r="G335" s="308"/>
      <c r="H335" s="361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  <c r="AA335" s="308"/>
      <c r="AB335" s="308"/>
      <c r="AC335" s="308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  <c r="AP335" s="308"/>
      <c r="AQ335" s="308"/>
      <c r="AR335" s="308"/>
      <c r="AS335" s="308"/>
      <c r="AT335" s="308"/>
      <c r="AU335" s="308"/>
      <c r="AV335" s="308"/>
      <c r="AW335" s="308"/>
      <c r="AX335" s="308"/>
      <c r="AY335" s="308"/>
      <c r="AZ335" s="308"/>
      <c r="BA335" s="308"/>
      <c r="BB335" s="308"/>
      <c r="BC335" s="308"/>
      <c r="BD335" s="308"/>
      <c r="BE335" s="308"/>
      <c r="BF335" s="308"/>
      <c r="BG335" s="308"/>
      <c r="BH335" s="308"/>
      <c r="BI335" s="308"/>
      <c r="BJ335" s="308"/>
      <c r="BK335" s="308"/>
      <c r="BL335" s="308"/>
      <c r="BM335" s="308"/>
      <c r="BN335" s="308"/>
      <c r="BO335" s="308"/>
      <c r="BP335" s="308"/>
      <c r="BQ335" s="308"/>
      <c r="BR335" s="308"/>
      <c r="BS335" s="308"/>
      <c r="BT335" s="308"/>
      <c r="BU335" s="308"/>
      <c r="BV335" s="308"/>
      <c r="BW335" s="308"/>
      <c r="BX335" s="308"/>
      <c r="BY335" s="308"/>
      <c r="BZ335" s="308"/>
      <c r="CA335" s="308"/>
      <c r="CB335" s="308"/>
      <c r="CC335" s="308"/>
      <c r="CD335" s="308"/>
      <c r="CE335" s="308"/>
      <c r="CF335" s="308"/>
      <c r="CG335" s="308"/>
      <c r="CH335" s="308"/>
      <c r="CI335" s="308"/>
      <c r="CJ335" s="308"/>
      <c r="CK335" s="308"/>
      <c r="CL335" s="308"/>
      <c r="CM335" s="308"/>
      <c r="CN335" s="308"/>
      <c r="CO335" s="308"/>
      <c r="CP335" s="308"/>
      <c r="CQ335" s="308"/>
      <c r="CR335" s="308"/>
      <c r="CS335" s="308"/>
      <c r="CT335" s="308"/>
      <c r="CU335" s="308"/>
      <c r="CV335" s="308"/>
      <c r="CW335" s="308"/>
      <c r="CX335" s="308"/>
      <c r="CY335" s="308"/>
      <c r="CZ335" s="308"/>
      <c r="DA335" s="308"/>
      <c r="DB335" s="308"/>
      <c r="DC335" s="308"/>
      <c r="DD335" s="308"/>
      <c r="DE335" s="308"/>
      <c r="DF335" s="308"/>
      <c r="DG335" s="308"/>
      <c r="DH335" s="308"/>
      <c r="DI335" s="308"/>
      <c r="DJ335" s="308"/>
      <c r="DK335" s="308"/>
      <c r="DL335" s="308"/>
      <c r="DM335" s="308"/>
      <c r="DN335" s="308"/>
      <c r="DO335" s="308"/>
      <c r="DP335" s="308"/>
      <c r="DQ335" s="308"/>
      <c r="DR335" s="308"/>
      <c r="DS335" s="308"/>
      <c r="DT335" s="308"/>
      <c r="DU335" s="308"/>
      <c r="DV335" s="308"/>
      <c r="DW335" s="308"/>
      <c r="DX335" s="308"/>
      <c r="DY335" s="308"/>
      <c r="DZ335" s="308"/>
      <c r="EA335" s="308"/>
      <c r="EB335" s="308"/>
      <c r="EC335" s="308"/>
      <c r="ED335" s="308"/>
      <c r="EE335" s="308"/>
      <c r="EF335" s="308"/>
      <c r="EG335" s="308"/>
      <c r="EH335" s="308"/>
      <c r="EI335" s="308"/>
      <c r="EJ335" s="308"/>
      <c r="EK335" s="308"/>
      <c r="EL335" s="308"/>
      <c r="EM335" s="308"/>
      <c r="EN335" s="308"/>
      <c r="EO335" s="308"/>
      <c r="EP335" s="308"/>
      <c r="EQ335" s="308"/>
      <c r="ER335" s="308"/>
      <c r="ES335" s="308"/>
      <c r="ET335" s="308"/>
      <c r="EU335" s="308"/>
      <c r="EV335" s="308"/>
      <c r="EW335" s="308"/>
    </row>
    <row r="336" spans="2:153" x14ac:dyDescent="0.25">
      <c r="B336" s="360"/>
      <c r="C336" s="360"/>
      <c r="D336" s="360"/>
      <c r="E336" s="308"/>
      <c r="F336" s="308"/>
      <c r="G336" s="308"/>
      <c r="H336" s="361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08"/>
      <c r="X336" s="308"/>
      <c r="Y336" s="308"/>
      <c r="Z336" s="308"/>
      <c r="AA336" s="308"/>
      <c r="AB336" s="308"/>
      <c r="AC336" s="308"/>
      <c r="AD336" s="308"/>
      <c r="AE336" s="308"/>
      <c r="AF336" s="308"/>
      <c r="AG336" s="308"/>
      <c r="AH336" s="308"/>
      <c r="AI336" s="308"/>
      <c r="AJ336" s="308"/>
      <c r="AK336" s="308"/>
      <c r="AL336" s="308"/>
      <c r="AM336" s="308"/>
      <c r="AN336" s="308"/>
      <c r="AO336" s="308"/>
      <c r="AP336" s="308"/>
      <c r="AQ336" s="308"/>
      <c r="AR336" s="308"/>
      <c r="AS336" s="308"/>
      <c r="AT336" s="308"/>
      <c r="AU336" s="308"/>
      <c r="AV336" s="308"/>
      <c r="AW336" s="308"/>
      <c r="AX336" s="308"/>
      <c r="AY336" s="308"/>
      <c r="AZ336" s="308"/>
      <c r="BA336" s="308"/>
      <c r="BB336" s="308"/>
      <c r="BC336" s="308"/>
      <c r="BD336" s="308"/>
      <c r="BE336" s="308"/>
      <c r="BF336" s="308"/>
      <c r="BG336" s="308"/>
      <c r="BH336" s="308"/>
      <c r="BI336" s="308"/>
      <c r="BJ336" s="308"/>
      <c r="BK336" s="308"/>
      <c r="BL336" s="308"/>
      <c r="BM336" s="308"/>
      <c r="BN336" s="308"/>
      <c r="BO336" s="308"/>
      <c r="BP336" s="308"/>
      <c r="BQ336" s="308"/>
      <c r="BR336" s="308"/>
      <c r="BS336" s="308"/>
      <c r="BT336" s="308"/>
      <c r="BU336" s="308"/>
      <c r="BV336" s="308"/>
      <c r="BW336" s="308"/>
      <c r="BX336" s="308"/>
      <c r="BY336" s="308"/>
      <c r="BZ336" s="308"/>
      <c r="CA336" s="308"/>
      <c r="CB336" s="308"/>
      <c r="CC336" s="308"/>
      <c r="CD336" s="308"/>
      <c r="CE336" s="308"/>
      <c r="CF336" s="308"/>
      <c r="CG336" s="308"/>
      <c r="CH336" s="308"/>
      <c r="CI336" s="308"/>
      <c r="CJ336" s="308"/>
      <c r="CK336" s="308"/>
      <c r="CL336" s="308"/>
      <c r="CM336" s="308"/>
      <c r="CN336" s="308"/>
      <c r="CO336" s="308"/>
      <c r="CP336" s="308"/>
      <c r="CQ336" s="308"/>
      <c r="CR336" s="308"/>
      <c r="CS336" s="308"/>
      <c r="CT336" s="308"/>
      <c r="CU336" s="308"/>
      <c r="CV336" s="308"/>
      <c r="CW336" s="308"/>
      <c r="CX336" s="308"/>
      <c r="CY336" s="308"/>
      <c r="CZ336" s="308"/>
      <c r="DA336" s="308"/>
      <c r="DB336" s="308"/>
      <c r="DC336" s="308"/>
      <c r="DD336" s="308"/>
      <c r="DE336" s="308"/>
      <c r="DF336" s="308"/>
      <c r="DG336" s="308"/>
      <c r="DH336" s="308"/>
      <c r="DI336" s="308"/>
      <c r="DJ336" s="308"/>
      <c r="DK336" s="308"/>
      <c r="DL336" s="308"/>
      <c r="DM336" s="308"/>
      <c r="DN336" s="308"/>
      <c r="DO336" s="308"/>
      <c r="DP336" s="308"/>
      <c r="DQ336" s="308"/>
      <c r="DR336" s="308"/>
      <c r="DS336" s="308"/>
      <c r="DT336" s="308"/>
      <c r="DU336" s="308"/>
      <c r="DV336" s="308"/>
      <c r="DW336" s="308"/>
      <c r="DX336" s="308"/>
      <c r="DY336" s="308"/>
      <c r="DZ336" s="308"/>
      <c r="EA336" s="308"/>
      <c r="EB336" s="308"/>
      <c r="EC336" s="308"/>
      <c r="ED336" s="308"/>
      <c r="EE336" s="308"/>
      <c r="EF336" s="308"/>
      <c r="EG336" s="308"/>
      <c r="EH336" s="308"/>
      <c r="EI336" s="308"/>
      <c r="EJ336" s="308"/>
      <c r="EK336" s="308"/>
      <c r="EL336" s="308"/>
      <c r="EM336" s="308"/>
      <c r="EN336" s="308"/>
      <c r="EO336" s="308"/>
      <c r="EP336" s="308"/>
      <c r="EQ336" s="308"/>
      <c r="ER336" s="308"/>
      <c r="ES336" s="308"/>
      <c r="ET336" s="308"/>
      <c r="EU336" s="308"/>
      <c r="EV336" s="308"/>
      <c r="EW336" s="308"/>
    </row>
    <row r="337" spans="2:153" x14ac:dyDescent="0.25">
      <c r="B337" s="360"/>
      <c r="C337" s="360"/>
      <c r="D337" s="360"/>
      <c r="E337" s="308"/>
      <c r="F337" s="308"/>
      <c r="G337" s="308"/>
      <c r="H337" s="361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08"/>
      <c r="X337" s="308"/>
      <c r="Y337" s="308"/>
      <c r="Z337" s="308"/>
      <c r="AA337" s="308"/>
      <c r="AB337" s="308"/>
      <c r="AC337" s="308"/>
      <c r="AD337" s="308"/>
      <c r="AE337" s="308"/>
      <c r="AF337" s="308"/>
      <c r="AG337" s="308"/>
      <c r="AH337" s="308"/>
      <c r="AI337" s="308"/>
      <c r="AJ337" s="308"/>
      <c r="AK337" s="308"/>
      <c r="AL337" s="308"/>
      <c r="AM337" s="308"/>
      <c r="AN337" s="308"/>
      <c r="AO337" s="308"/>
      <c r="AP337" s="308"/>
      <c r="AQ337" s="308"/>
      <c r="AR337" s="308"/>
      <c r="AS337" s="308"/>
      <c r="AT337" s="308"/>
      <c r="AU337" s="308"/>
      <c r="AV337" s="308"/>
      <c r="AW337" s="308"/>
      <c r="AX337" s="308"/>
      <c r="AY337" s="308"/>
      <c r="AZ337" s="308"/>
      <c r="BA337" s="308"/>
      <c r="BB337" s="308"/>
      <c r="BC337" s="308"/>
      <c r="BD337" s="308"/>
      <c r="BE337" s="308"/>
      <c r="BF337" s="308"/>
      <c r="BG337" s="308"/>
      <c r="BH337" s="308"/>
      <c r="BI337" s="308"/>
      <c r="BJ337" s="308"/>
      <c r="BK337" s="308"/>
      <c r="BL337" s="308"/>
      <c r="BM337" s="308"/>
      <c r="BN337" s="308"/>
      <c r="BO337" s="308"/>
      <c r="BP337" s="308"/>
      <c r="BQ337" s="308"/>
      <c r="BR337" s="308"/>
      <c r="BS337" s="308"/>
      <c r="BT337" s="308"/>
      <c r="BU337" s="308"/>
      <c r="BV337" s="308"/>
      <c r="BW337" s="308"/>
      <c r="BX337" s="308"/>
      <c r="BY337" s="308"/>
      <c r="BZ337" s="308"/>
      <c r="CA337" s="308"/>
      <c r="CB337" s="308"/>
      <c r="CC337" s="308"/>
      <c r="CD337" s="308"/>
      <c r="CE337" s="308"/>
      <c r="CF337" s="308"/>
      <c r="CG337" s="308"/>
      <c r="CH337" s="308"/>
      <c r="CI337" s="308"/>
      <c r="CJ337" s="308"/>
      <c r="CK337" s="308"/>
      <c r="CL337" s="308"/>
      <c r="CM337" s="308"/>
      <c r="CN337" s="308"/>
      <c r="CO337" s="308"/>
      <c r="CP337" s="308"/>
      <c r="CQ337" s="308"/>
      <c r="CR337" s="308"/>
      <c r="CS337" s="308"/>
      <c r="CT337" s="308"/>
      <c r="CU337" s="308"/>
      <c r="CV337" s="308"/>
      <c r="CW337" s="308"/>
      <c r="CX337" s="308"/>
      <c r="CY337" s="308"/>
      <c r="CZ337" s="308"/>
      <c r="DA337" s="308"/>
      <c r="DB337" s="308"/>
      <c r="DC337" s="308"/>
      <c r="DD337" s="308"/>
      <c r="DE337" s="308"/>
      <c r="DF337" s="308"/>
      <c r="DG337" s="308"/>
      <c r="DH337" s="308"/>
      <c r="DI337" s="308"/>
      <c r="DJ337" s="308"/>
      <c r="DK337" s="308"/>
      <c r="DL337" s="308"/>
      <c r="DM337" s="308"/>
      <c r="DN337" s="308"/>
      <c r="DO337" s="308"/>
      <c r="DP337" s="308"/>
      <c r="DQ337" s="308"/>
      <c r="DR337" s="308"/>
      <c r="DS337" s="308"/>
      <c r="DT337" s="308"/>
      <c r="DU337" s="308"/>
      <c r="DV337" s="308"/>
      <c r="DW337" s="308"/>
      <c r="DX337" s="308"/>
      <c r="DY337" s="308"/>
      <c r="DZ337" s="308"/>
      <c r="EA337" s="308"/>
      <c r="EB337" s="308"/>
      <c r="EC337" s="308"/>
      <c r="ED337" s="308"/>
      <c r="EE337" s="308"/>
      <c r="EF337" s="308"/>
      <c r="EG337" s="308"/>
      <c r="EH337" s="308"/>
      <c r="EI337" s="308"/>
      <c r="EJ337" s="308"/>
      <c r="EK337" s="308"/>
      <c r="EL337" s="308"/>
      <c r="EM337" s="308"/>
      <c r="EN337" s="308"/>
      <c r="EO337" s="308"/>
      <c r="EP337" s="308"/>
      <c r="EQ337" s="308"/>
      <c r="ER337" s="308"/>
      <c r="ES337" s="308"/>
      <c r="ET337" s="308"/>
      <c r="EU337" s="308"/>
      <c r="EV337" s="308"/>
      <c r="EW337" s="308"/>
    </row>
    <row r="338" spans="2:153" x14ac:dyDescent="0.25">
      <c r="B338" s="360"/>
      <c r="C338" s="360"/>
      <c r="D338" s="360"/>
      <c r="E338" s="308"/>
      <c r="F338" s="308"/>
      <c r="G338" s="308"/>
      <c r="H338" s="361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08"/>
      <c r="X338" s="308"/>
      <c r="Y338" s="308"/>
      <c r="Z338" s="308"/>
      <c r="AA338" s="308"/>
      <c r="AB338" s="308"/>
      <c r="AC338" s="308"/>
      <c r="AD338" s="308"/>
      <c r="AE338" s="308"/>
      <c r="AF338" s="308"/>
      <c r="AG338" s="308"/>
      <c r="AH338" s="308"/>
      <c r="AI338" s="308"/>
      <c r="AJ338" s="308"/>
      <c r="AK338" s="308"/>
      <c r="AL338" s="308"/>
      <c r="AM338" s="308"/>
      <c r="AN338" s="308"/>
      <c r="AO338" s="308"/>
      <c r="AP338" s="308"/>
      <c r="AQ338" s="308"/>
      <c r="AR338" s="308"/>
      <c r="AS338" s="308"/>
      <c r="AT338" s="308"/>
      <c r="AU338" s="308"/>
      <c r="AV338" s="308"/>
      <c r="AW338" s="308"/>
      <c r="AX338" s="308"/>
      <c r="AY338" s="308"/>
      <c r="AZ338" s="308"/>
      <c r="BA338" s="308"/>
      <c r="BB338" s="308"/>
      <c r="BC338" s="308"/>
      <c r="BD338" s="308"/>
      <c r="BE338" s="308"/>
      <c r="BF338" s="308"/>
      <c r="BG338" s="308"/>
      <c r="BH338" s="308"/>
      <c r="BI338" s="308"/>
      <c r="BJ338" s="308"/>
      <c r="BK338" s="308"/>
      <c r="BL338" s="308"/>
      <c r="BM338" s="308"/>
      <c r="BN338" s="308"/>
      <c r="BO338" s="308"/>
      <c r="BP338" s="308"/>
      <c r="BQ338" s="308"/>
      <c r="BR338" s="308"/>
      <c r="BS338" s="308"/>
      <c r="BT338" s="308"/>
      <c r="BU338" s="308"/>
      <c r="BV338" s="308"/>
      <c r="BW338" s="308"/>
      <c r="BX338" s="308"/>
      <c r="BY338" s="308"/>
      <c r="BZ338" s="308"/>
      <c r="CA338" s="308"/>
      <c r="CB338" s="308"/>
      <c r="CC338" s="308"/>
      <c r="CD338" s="308"/>
      <c r="CE338" s="308"/>
      <c r="CF338" s="308"/>
      <c r="CG338" s="308"/>
      <c r="CH338" s="308"/>
      <c r="CI338" s="308"/>
      <c r="CJ338" s="308"/>
      <c r="CK338" s="308"/>
      <c r="CL338" s="308"/>
      <c r="CM338" s="308"/>
      <c r="CN338" s="308"/>
      <c r="CO338" s="308"/>
      <c r="CP338" s="308"/>
      <c r="CQ338" s="308"/>
      <c r="CR338" s="308"/>
      <c r="CS338" s="308"/>
      <c r="CT338" s="308"/>
      <c r="CU338" s="308"/>
      <c r="CV338" s="308"/>
      <c r="CW338" s="308"/>
      <c r="CX338" s="308"/>
      <c r="CY338" s="308"/>
      <c r="CZ338" s="308"/>
      <c r="DA338" s="308"/>
      <c r="DB338" s="308"/>
      <c r="DC338" s="308"/>
      <c r="DD338" s="308"/>
      <c r="DE338" s="308"/>
      <c r="DF338" s="308"/>
      <c r="DG338" s="308"/>
      <c r="DH338" s="308"/>
      <c r="DI338" s="308"/>
      <c r="DJ338" s="308"/>
      <c r="DK338" s="308"/>
      <c r="DL338" s="308"/>
      <c r="DM338" s="308"/>
      <c r="DN338" s="308"/>
      <c r="DO338" s="308"/>
      <c r="DP338" s="308"/>
      <c r="DQ338" s="308"/>
      <c r="DR338" s="308"/>
      <c r="DS338" s="308"/>
      <c r="DT338" s="308"/>
      <c r="DU338" s="308"/>
      <c r="DV338" s="308"/>
      <c r="DW338" s="308"/>
      <c r="DX338" s="308"/>
      <c r="DY338" s="308"/>
      <c r="DZ338" s="308"/>
      <c r="EA338" s="308"/>
      <c r="EB338" s="308"/>
      <c r="EC338" s="308"/>
      <c r="ED338" s="308"/>
      <c r="EE338" s="308"/>
      <c r="EF338" s="308"/>
      <c r="EG338" s="308"/>
      <c r="EH338" s="308"/>
      <c r="EI338" s="308"/>
      <c r="EJ338" s="308"/>
      <c r="EK338" s="308"/>
      <c r="EL338" s="308"/>
      <c r="EM338" s="308"/>
      <c r="EN338" s="308"/>
      <c r="EO338" s="308"/>
      <c r="EP338" s="308"/>
      <c r="EQ338" s="308"/>
      <c r="ER338" s="308"/>
      <c r="ES338" s="308"/>
      <c r="ET338" s="308"/>
      <c r="EU338" s="308"/>
      <c r="EV338" s="308"/>
      <c r="EW338" s="308"/>
    </row>
    <row r="339" spans="2:153" x14ac:dyDescent="0.25">
      <c r="B339" s="360"/>
      <c r="C339" s="360"/>
      <c r="D339" s="360"/>
      <c r="E339" s="308"/>
      <c r="F339" s="308"/>
      <c r="G339" s="308"/>
      <c r="H339" s="361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  <c r="AA339" s="308"/>
      <c r="AB339" s="308"/>
      <c r="AC339" s="308"/>
      <c r="AD339" s="308"/>
      <c r="AE339" s="308"/>
      <c r="AF339" s="308"/>
      <c r="AG339" s="308"/>
      <c r="AH339" s="308"/>
      <c r="AI339" s="308"/>
      <c r="AJ339" s="308"/>
      <c r="AK339" s="308"/>
      <c r="AL339" s="308"/>
      <c r="AM339" s="308"/>
      <c r="AN339" s="308"/>
      <c r="AO339" s="308"/>
      <c r="AP339" s="308"/>
      <c r="AQ339" s="308"/>
      <c r="AR339" s="308"/>
      <c r="AS339" s="308"/>
      <c r="AT339" s="308"/>
      <c r="AU339" s="308"/>
      <c r="AV339" s="308"/>
      <c r="AW339" s="308"/>
      <c r="AX339" s="308"/>
      <c r="AY339" s="308"/>
      <c r="AZ339" s="308"/>
      <c r="BA339" s="308"/>
      <c r="BB339" s="308"/>
      <c r="BC339" s="308"/>
      <c r="BD339" s="308"/>
      <c r="BE339" s="308"/>
      <c r="BF339" s="308"/>
      <c r="BG339" s="308"/>
      <c r="BH339" s="308"/>
      <c r="BI339" s="308"/>
      <c r="BJ339" s="308"/>
      <c r="BK339" s="308"/>
      <c r="BL339" s="308"/>
      <c r="BM339" s="308"/>
      <c r="BN339" s="308"/>
      <c r="BO339" s="308"/>
      <c r="BP339" s="308"/>
      <c r="BQ339" s="308"/>
      <c r="BR339" s="308"/>
      <c r="BS339" s="308"/>
      <c r="BT339" s="308"/>
      <c r="BU339" s="308"/>
      <c r="BV339" s="308"/>
      <c r="BW339" s="308"/>
      <c r="BX339" s="308"/>
      <c r="BY339" s="308"/>
      <c r="BZ339" s="308"/>
      <c r="CA339" s="308"/>
      <c r="CB339" s="308"/>
      <c r="CC339" s="308"/>
      <c r="CD339" s="308"/>
      <c r="CE339" s="308"/>
      <c r="CF339" s="308"/>
      <c r="CG339" s="308"/>
      <c r="CH339" s="308"/>
      <c r="CI339" s="308"/>
      <c r="CJ339" s="308"/>
      <c r="CK339" s="308"/>
      <c r="CL339" s="308"/>
      <c r="CM339" s="308"/>
      <c r="CN339" s="308"/>
      <c r="CO339" s="308"/>
      <c r="CP339" s="308"/>
      <c r="CQ339" s="308"/>
      <c r="CR339" s="308"/>
      <c r="CS339" s="308"/>
      <c r="CT339" s="308"/>
      <c r="CU339" s="308"/>
      <c r="CV339" s="308"/>
      <c r="CW339" s="308"/>
      <c r="CX339" s="308"/>
      <c r="CY339" s="308"/>
      <c r="CZ339" s="308"/>
      <c r="DA339" s="308"/>
      <c r="DB339" s="308"/>
      <c r="DC339" s="308"/>
      <c r="DD339" s="308"/>
      <c r="DE339" s="308"/>
      <c r="DF339" s="308"/>
      <c r="DG339" s="308"/>
      <c r="DH339" s="308"/>
      <c r="DI339" s="308"/>
      <c r="DJ339" s="308"/>
      <c r="DK339" s="308"/>
      <c r="DL339" s="308"/>
      <c r="DM339" s="308"/>
      <c r="DN339" s="308"/>
      <c r="DO339" s="308"/>
      <c r="DP339" s="308"/>
      <c r="DQ339" s="308"/>
      <c r="DR339" s="308"/>
      <c r="DS339" s="308"/>
      <c r="DT339" s="308"/>
      <c r="DU339" s="308"/>
      <c r="DV339" s="308"/>
      <c r="DW339" s="308"/>
      <c r="DX339" s="308"/>
      <c r="DY339" s="308"/>
      <c r="DZ339" s="308"/>
      <c r="EA339" s="308"/>
      <c r="EB339" s="308"/>
      <c r="EC339" s="308"/>
      <c r="ED339" s="308"/>
      <c r="EE339" s="308"/>
      <c r="EF339" s="308"/>
      <c r="EG339" s="308"/>
      <c r="EH339" s="308"/>
      <c r="EI339" s="308"/>
      <c r="EJ339" s="308"/>
      <c r="EK339" s="308"/>
      <c r="EL339" s="308"/>
      <c r="EM339" s="308"/>
      <c r="EN339" s="308"/>
      <c r="EO339" s="308"/>
      <c r="EP339" s="308"/>
      <c r="EQ339" s="308"/>
      <c r="ER339" s="308"/>
      <c r="ES339" s="308"/>
      <c r="ET339" s="308"/>
      <c r="EU339" s="308"/>
      <c r="EV339" s="308"/>
      <c r="EW339" s="308"/>
    </row>
    <row r="340" spans="2:153" x14ac:dyDescent="0.25">
      <c r="B340" s="360"/>
      <c r="C340" s="360"/>
      <c r="D340" s="360"/>
      <c r="E340" s="308"/>
      <c r="F340" s="308"/>
      <c r="G340" s="308"/>
      <c r="H340" s="361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08"/>
      <c r="X340" s="308"/>
      <c r="Y340" s="308"/>
      <c r="Z340" s="308"/>
      <c r="AA340" s="308"/>
      <c r="AB340" s="308"/>
      <c r="AC340" s="308"/>
      <c r="AD340" s="308"/>
      <c r="AE340" s="308"/>
      <c r="AF340" s="308"/>
      <c r="AG340" s="308"/>
      <c r="AH340" s="308"/>
      <c r="AI340" s="308"/>
      <c r="AJ340" s="308"/>
      <c r="AK340" s="308"/>
      <c r="AL340" s="308"/>
      <c r="AM340" s="308"/>
      <c r="AN340" s="308"/>
      <c r="AO340" s="308"/>
      <c r="AP340" s="308"/>
      <c r="AQ340" s="308"/>
      <c r="AR340" s="308"/>
      <c r="AS340" s="308"/>
      <c r="AT340" s="308"/>
      <c r="AU340" s="308"/>
      <c r="AV340" s="308"/>
      <c r="AW340" s="308"/>
      <c r="AX340" s="308"/>
      <c r="AY340" s="308"/>
      <c r="AZ340" s="308"/>
      <c r="BA340" s="308"/>
      <c r="BB340" s="308"/>
      <c r="BC340" s="308"/>
      <c r="BD340" s="308"/>
      <c r="BE340" s="308"/>
      <c r="BF340" s="308"/>
      <c r="BG340" s="308"/>
      <c r="BH340" s="308"/>
      <c r="BI340" s="308"/>
      <c r="BJ340" s="308"/>
      <c r="BK340" s="308"/>
      <c r="BL340" s="308"/>
      <c r="BM340" s="308"/>
      <c r="BN340" s="308"/>
      <c r="BO340" s="308"/>
      <c r="BP340" s="308"/>
      <c r="BQ340" s="308"/>
      <c r="BR340" s="308"/>
      <c r="BS340" s="308"/>
      <c r="BT340" s="308"/>
      <c r="BU340" s="308"/>
      <c r="BV340" s="308"/>
      <c r="BW340" s="308"/>
      <c r="BX340" s="308"/>
      <c r="BY340" s="308"/>
      <c r="BZ340" s="308"/>
      <c r="CA340" s="308"/>
      <c r="CB340" s="308"/>
      <c r="CC340" s="308"/>
      <c r="CD340" s="308"/>
      <c r="CE340" s="308"/>
      <c r="CF340" s="308"/>
      <c r="CG340" s="308"/>
      <c r="CH340" s="308"/>
      <c r="CI340" s="308"/>
      <c r="CJ340" s="308"/>
      <c r="CK340" s="308"/>
      <c r="CL340" s="308"/>
      <c r="CM340" s="308"/>
      <c r="CN340" s="308"/>
      <c r="CO340" s="308"/>
      <c r="CP340" s="308"/>
      <c r="CQ340" s="308"/>
      <c r="CR340" s="308"/>
      <c r="CS340" s="308"/>
      <c r="CT340" s="308"/>
      <c r="CU340" s="308"/>
      <c r="CV340" s="308"/>
      <c r="CW340" s="308"/>
      <c r="CX340" s="308"/>
      <c r="CY340" s="308"/>
      <c r="CZ340" s="308"/>
      <c r="DA340" s="308"/>
      <c r="DB340" s="308"/>
      <c r="DC340" s="308"/>
      <c r="DD340" s="308"/>
      <c r="DE340" s="308"/>
      <c r="DF340" s="308"/>
      <c r="DG340" s="308"/>
      <c r="DH340" s="308"/>
      <c r="DI340" s="308"/>
      <c r="DJ340" s="308"/>
      <c r="DK340" s="308"/>
      <c r="DL340" s="308"/>
      <c r="DM340" s="308"/>
      <c r="DN340" s="308"/>
      <c r="DO340" s="308"/>
      <c r="DP340" s="308"/>
      <c r="DQ340" s="308"/>
      <c r="DR340" s="308"/>
      <c r="DS340" s="308"/>
      <c r="DT340" s="308"/>
      <c r="DU340" s="308"/>
      <c r="DV340" s="308"/>
      <c r="DW340" s="308"/>
      <c r="DX340" s="308"/>
      <c r="DY340" s="308"/>
      <c r="DZ340" s="308"/>
      <c r="EA340" s="308"/>
      <c r="EB340" s="308"/>
      <c r="EC340" s="308"/>
      <c r="ED340" s="308"/>
      <c r="EE340" s="308"/>
      <c r="EF340" s="308"/>
      <c r="EG340" s="308"/>
      <c r="EH340" s="308"/>
      <c r="EI340" s="308"/>
      <c r="EJ340" s="308"/>
      <c r="EK340" s="308"/>
      <c r="EL340" s="308"/>
      <c r="EM340" s="308"/>
      <c r="EN340" s="308"/>
      <c r="EO340" s="308"/>
      <c r="EP340" s="308"/>
      <c r="EQ340" s="308"/>
      <c r="ER340" s="308"/>
      <c r="ES340" s="308"/>
      <c r="ET340" s="308"/>
      <c r="EU340" s="308"/>
      <c r="EV340" s="308"/>
      <c r="EW340" s="308"/>
    </row>
    <row r="341" spans="2:153" x14ac:dyDescent="0.25">
      <c r="B341" s="360"/>
      <c r="C341" s="360"/>
      <c r="D341" s="360"/>
      <c r="E341" s="308"/>
      <c r="F341" s="308"/>
      <c r="G341" s="308"/>
      <c r="H341" s="361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08"/>
      <c r="X341" s="308"/>
      <c r="Y341" s="308"/>
      <c r="Z341" s="308"/>
      <c r="AA341" s="308"/>
      <c r="AB341" s="308"/>
      <c r="AC341" s="308"/>
      <c r="AD341" s="308"/>
      <c r="AE341" s="308"/>
      <c r="AF341" s="308"/>
      <c r="AG341" s="308"/>
      <c r="AH341" s="308"/>
      <c r="AI341" s="308"/>
      <c r="AJ341" s="308"/>
      <c r="AK341" s="308"/>
      <c r="AL341" s="308"/>
      <c r="AM341" s="308"/>
      <c r="AN341" s="308"/>
      <c r="AO341" s="308"/>
      <c r="AP341" s="308"/>
      <c r="AQ341" s="308"/>
      <c r="AR341" s="308"/>
      <c r="AS341" s="308"/>
      <c r="AT341" s="308"/>
      <c r="AU341" s="308"/>
      <c r="AV341" s="308"/>
      <c r="AW341" s="308"/>
      <c r="AX341" s="308"/>
      <c r="AY341" s="308"/>
      <c r="AZ341" s="308"/>
      <c r="BA341" s="308"/>
      <c r="BB341" s="308"/>
      <c r="BC341" s="308"/>
      <c r="BD341" s="308"/>
      <c r="BE341" s="308"/>
      <c r="BF341" s="308"/>
      <c r="BG341" s="308"/>
      <c r="BH341" s="308"/>
      <c r="BI341" s="308"/>
      <c r="BJ341" s="308"/>
      <c r="BK341" s="308"/>
      <c r="BL341" s="308"/>
      <c r="BM341" s="308"/>
      <c r="BN341" s="308"/>
      <c r="BO341" s="308"/>
      <c r="BP341" s="308"/>
      <c r="BQ341" s="308"/>
      <c r="BR341" s="308"/>
      <c r="BS341" s="308"/>
      <c r="BT341" s="308"/>
      <c r="BU341" s="308"/>
      <c r="BV341" s="308"/>
      <c r="BW341" s="308"/>
      <c r="BX341" s="308"/>
      <c r="BY341" s="308"/>
      <c r="BZ341" s="308"/>
      <c r="CA341" s="308"/>
      <c r="CB341" s="308"/>
      <c r="CC341" s="308"/>
      <c r="CD341" s="308"/>
      <c r="CE341" s="308"/>
      <c r="CF341" s="308"/>
      <c r="CG341" s="308"/>
      <c r="CH341" s="308"/>
      <c r="CI341" s="308"/>
      <c r="CJ341" s="308"/>
      <c r="CK341" s="308"/>
      <c r="CL341" s="308"/>
      <c r="CM341" s="308"/>
      <c r="CN341" s="308"/>
      <c r="CO341" s="308"/>
      <c r="CP341" s="308"/>
      <c r="CQ341" s="308"/>
      <c r="CR341" s="308"/>
      <c r="CS341" s="308"/>
      <c r="CT341" s="308"/>
      <c r="CU341" s="308"/>
      <c r="CV341" s="308"/>
      <c r="CW341" s="308"/>
      <c r="CX341" s="308"/>
      <c r="CY341" s="308"/>
      <c r="CZ341" s="308"/>
      <c r="DA341" s="308"/>
      <c r="DB341" s="308"/>
      <c r="DC341" s="308"/>
      <c r="DD341" s="308"/>
      <c r="DE341" s="308"/>
      <c r="DF341" s="308"/>
      <c r="DG341" s="308"/>
      <c r="DH341" s="308"/>
      <c r="DI341" s="308"/>
      <c r="DJ341" s="308"/>
      <c r="DK341" s="308"/>
      <c r="DL341" s="308"/>
      <c r="DM341" s="308"/>
      <c r="DN341" s="308"/>
      <c r="DO341" s="308"/>
      <c r="DP341" s="308"/>
      <c r="DQ341" s="308"/>
      <c r="DR341" s="308"/>
      <c r="DS341" s="308"/>
      <c r="DT341" s="308"/>
      <c r="DU341" s="308"/>
      <c r="DV341" s="308"/>
      <c r="DW341" s="308"/>
      <c r="DX341" s="308"/>
      <c r="DY341" s="308"/>
      <c r="DZ341" s="308"/>
      <c r="EA341" s="308"/>
      <c r="EB341" s="308"/>
      <c r="EC341" s="308"/>
      <c r="ED341" s="308"/>
      <c r="EE341" s="308"/>
      <c r="EF341" s="308"/>
      <c r="EG341" s="308"/>
      <c r="EH341" s="308"/>
      <c r="EI341" s="308"/>
      <c r="EJ341" s="308"/>
      <c r="EK341" s="308"/>
      <c r="EL341" s="308"/>
      <c r="EM341" s="308"/>
      <c r="EN341" s="308"/>
      <c r="EO341" s="308"/>
      <c r="EP341" s="308"/>
      <c r="EQ341" s="308"/>
      <c r="ER341" s="308"/>
      <c r="ES341" s="308"/>
      <c r="ET341" s="308"/>
      <c r="EU341" s="308"/>
      <c r="EV341" s="308"/>
      <c r="EW341" s="308"/>
    </row>
    <row r="342" spans="2:153" x14ac:dyDescent="0.25">
      <c r="B342" s="360"/>
      <c r="C342" s="360"/>
      <c r="D342" s="360"/>
      <c r="E342" s="308"/>
      <c r="F342" s="308"/>
      <c r="G342" s="308"/>
      <c r="H342" s="361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08"/>
      <c r="AK342" s="308"/>
      <c r="AL342" s="308"/>
      <c r="AM342" s="308"/>
      <c r="AN342" s="308"/>
      <c r="AO342" s="308"/>
      <c r="AP342" s="308"/>
      <c r="AQ342" s="308"/>
      <c r="AR342" s="308"/>
      <c r="AS342" s="308"/>
      <c r="AT342" s="308"/>
      <c r="AU342" s="308"/>
      <c r="AV342" s="308"/>
      <c r="AW342" s="308"/>
      <c r="AX342" s="308"/>
      <c r="AY342" s="308"/>
      <c r="AZ342" s="308"/>
      <c r="BA342" s="308"/>
      <c r="BB342" s="308"/>
      <c r="BC342" s="308"/>
      <c r="BD342" s="308"/>
      <c r="BE342" s="308"/>
      <c r="BF342" s="308"/>
      <c r="BG342" s="308"/>
      <c r="BH342" s="308"/>
      <c r="BI342" s="308"/>
      <c r="BJ342" s="308"/>
      <c r="BK342" s="308"/>
      <c r="BL342" s="308"/>
      <c r="BM342" s="308"/>
      <c r="BN342" s="308"/>
      <c r="BO342" s="308"/>
      <c r="BP342" s="308"/>
      <c r="BQ342" s="308"/>
      <c r="BR342" s="308"/>
      <c r="BS342" s="308"/>
      <c r="BT342" s="308"/>
      <c r="BU342" s="308"/>
      <c r="BV342" s="308"/>
      <c r="BW342" s="308"/>
      <c r="BX342" s="308"/>
      <c r="BY342" s="308"/>
      <c r="BZ342" s="308"/>
      <c r="CA342" s="308"/>
      <c r="CB342" s="308"/>
      <c r="CC342" s="308"/>
      <c r="CD342" s="308"/>
      <c r="CE342" s="308"/>
      <c r="CF342" s="308"/>
      <c r="CG342" s="308"/>
      <c r="CH342" s="308"/>
      <c r="CI342" s="308"/>
      <c r="CJ342" s="308"/>
      <c r="CK342" s="308"/>
      <c r="CL342" s="308"/>
      <c r="CM342" s="308"/>
      <c r="CN342" s="308"/>
      <c r="CO342" s="308"/>
      <c r="CP342" s="308"/>
      <c r="CQ342" s="308"/>
      <c r="CR342" s="308"/>
      <c r="CS342" s="308"/>
      <c r="CT342" s="308"/>
      <c r="CU342" s="308"/>
      <c r="CV342" s="308"/>
      <c r="CW342" s="308"/>
      <c r="CX342" s="308"/>
      <c r="CY342" s="308"/>
      <c r="CZ342" s="308"/>
      <c r="DA342" s="308"/>
      <c r="DB342" s="308"/>
      <c r="DC342" s="308"/>
      <c r="DD342" s="308"/>
      <c r="DE342" s="308"/>
      <c r="DF342" s="308"/>
      <c r="DG342" s="308"/>
      <c r="DH342" s="308"/>
      <c r="DI342" s="308"/>
      <c r="DJ342" s="308"/>
      <c r="DK342" s="308"/>
      <c r="DL342" s="308"/>
      <c r="DM342" s="308"/>
      <c r="DN342" s="308"/>
      <c r="DO342" s="308"/>
      <c r="DP342" s="308"/>
      <c r="DQ342" s="308"/>
      <c r="DR342" s="308"/>
      <c r="DS342" s="308"/>
      <c r="DT342" s="308"/>
      <c r="DU342" s="308"/>
      <c r="DV342" s="308"/>
      <c r="DW342" s="308"/>
      <c r="DX342" s="308"/>
      <c r="DY342" s="308"/>
      <c r="DZ342" s="308"/>
      <c r="EA342" s="308"/>
      <c r="EB342" s="308"/>
      <c r="EC342" s="308"/>
      <c r="ED342" s="308"/>
      <c r="EE342" s="308"/>
      <c r="EF342" s="308"/>
      <c r="EG342" s="308"/>
      <c r="EH342" s="308"/>
      <c r="EI342" s="308"/>
      <c r="EJ342" s="308"/>
      <c r="EK342" s="308"/>
      <c r="EL342" s="308"/>
      <c r="EM342" s="308"/>
      <c r="EN342" s="308"/>
      <c r="EO342" s="308"/>
      <c r="EP342" s="308"/>
      <c r="EQ342" s="308"/>
      <c r="ER342" s="308"/>
      <c r="ES342" s="308"/>
      <c r="ET342" s="308"/>
      <c r="EU342" s="308"/>
      <c r="EV342" s="308"/>
      <c r="EW342" s="308"/>
    </row>
    <row r="343" spans="2:153" x14ac:dyDescent="0.25">
      <c r="B343" s="360"/>
      <c r="C343" s="360"/>
      <c r="D343" s="360"/>
      <c r="E343" s="308"/>
      <c r="F343" s="308"/>
      <c r="G343" s="308"/>
      <c r="H343" s="361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  <c r="AA343" s="308"/>
      <c r="AB343" s="308"/>
      <c r="AC343" s="308"/>
      <c r="AD343" s="308"/>
      <c r="AE343" s="308"/>
      <c r="AF343" s="308"/>
      <c r="AG343" s="308"/>
      <c r="AH343" s="308"/>
      <c r="AI343" s="308"/>
      <c r="AJ343" s="308"/>
      <c r="AK343" s="308"/>
      <c r="AL343" s="308"/>
      <c r="AM343" s="308"/>
      <c r="AN343" s="308"/>
      <c r="AO343" s="308"/>
      <c r="AP343" s="308"/>
      <c r="AQ343" s="308"/>
      <c r="AR343" s="308"/>
      <c r="AS343" s="308"/>
      <c r="AT343" s="308"/>
      <c r="AU343" s="308"/>
      <c r="AV343" s="308"/>
      <c r="AW343" s="308"/>
      <c r="AX343" s="308"/>
      <c r="AY343" s="308"/>
      <c r="AZ343" s="308"/>
      <c r="BA343" s="308"/>
      <c r="BB343" s="308"/>
      <c r="BC343" s="308"/>
      <c r="BD343" s="308"/>
      <c r="BE343" s="308"/>
      <c r="BF343" s="308"/>
      <c r="BG343" s="308"/>
      <c r="BH343" s="308"/>
      <c r="BI343" s="308"/>
      <c r="BJ343" s="308"/>
      <c r="BK343" s="308"/>
      <c r="BL343" s="308"/>
      <c r="BM343" s="308"/>
      <c r="BN343" s="308"/>
      <c r="BO343" s="308"/>
      <c r="BP343" s="308"/>
      <c r="BQ343" s="308"/>
      <c r="BR343" s="308"/>
      <c r="BS343" s="308"/>
      <c r="BT343" s="308"/>
      <c r="BU343" s="308"/>
      <c r="BV343" s="308"/>
      <c r="BW343" s="308"/>
      <c r="BX343" s="308"/>
      <c r="BY343" s="308"/>
      <c r="BZ343" s="308"/>
      <c r="CA343" s="308"/>
      <c r="CB343" s="308"/>
      <c r="CC343" s="308"/>
      <c r="CD343" s="308"/>
      <c r="CE343" s="308"/>
      <c r="CF343" s="308"/>
      <c r="CG343" s="308"/>
      <c r="CH343" s="308"/>
      <c r="CI343" s="308"/>
      <c r="CJ343" s="308"/>
      <c r="CK343" s="308"/>
      <c r="CL343" s="308"/>
      <c r="CM343" s="308"/>
      <c r="CN343" s="308"/>
      <c r="CO343" s="308"/>
      <c r="CP343" s="308"/>
      <c r="CQ343" s="308"/>
      <c r="CR343" s="308"/>
      <c r="CS343" s="308"/>
      <c r="CT343" s="308"/>
      <c r="CU343" s="308"/>
      <c r="CV343" s="308"/>
      <c r="CW343" s="308"/>
      <c r="CX343" s="308"/>
      <c r="CY343" s="308"/>
      <c r="CZ343" s="308"/>
      <c r="DA343" s="308"/>
      <c r="DB343" s="308"/>
      <c r="DC343" s="308"/>
      <c r="DD343" s="308"/>
      <c r="DE343" s="308"/>
      <c r="DF343" s="308"/>
      <c r="DG343" s="308"/>
      <c r="DH343" s="308"/>
      <c r="DI343" s="308"/>
      <c r="DJ343" s="308"/>
      <c r="DK343" s="308"/>
      <c r="DL343" s="308"/>
      <c r="DM343" s="308"/>
      <c r="DN343" s="308"/>
      <c r="DO343" s="308"/>
      <c r="DP343" s="308"/>
      <c r="DQ343" s="308"/>
      <c r="DR343" s="308"/>
      <c r="DS343" s="308"/>
      <c r="DT343" s="308"/>
      <c r="DU343" s="308"/>
      <c r="DV343" s="308"/>
      <c r="DW343" s="308"/>
      <c r="DX343" s="308"/>
      <c r="DY343" s="308"/>
      <c r="DZ343" s="308"/>
      <c r="EA343" s="308"/>
      <c r="EB343" s="308"/>
      <c r="EC343" s="308"/>
      <c r="ED343" s="308"/>
      <c r="EE343" s="308"/>
      <c r="EF343" s="308"/>
      <c r="EG343" s="308"/>
      <c r="EH343" s="308"/>
      <c r="EI343" s="308"/>
      <c r="EJ343" s="308"/>
      <c r="EK343" s="308"/>
      <c r="EL343" s="308"/>
      <c r="EM343" s="308"/>
      <c r="EN343" s="308"/>
      <c r="EO343" s="308"/>
      <c r="EP343" s="308"/>
      <c r="EQ343" s="308"/>
      <c r="ER343" s="308"/>
      <c r="ES343" s="308"/>
      <c r="ET343" s="308"/>
      <c r="EU343" s="308"/>
      <c r="EV343" s="308"/>
      <c r="EW343" s="308"/>
    </row>
    <row r="344" spans="2:153" x14ac:dyDescent="0.25">
      <c r="B344" s="360"/>
      <c r="C344" s="360"/>
      <c r="D344" s="360"/>
      <c r="E344" s="308"/>
      <c r="F344" s="308"/>
      <c r="G344" s="308"/>
      <c r="H344" s="361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08"/>
      <c r="AI344" s="308"/>
      <c r="AJ344" s="308"/>
      <c r="AK344" s="308"/>
      <c r="AL344" s="308"/>
      <c r="AM344" s="308"/>
      <c r="AN344" s="308"/>
      <c r="AO344" s="308"/>
      <c r="AP344" s="308"/>
      <c r="AQ344" s="308"/>
      <c r="AR344" s="308"/>
      <c r="AS344" s="308"/>
      <c r="AT344" s="308"/>
      <c r="AU344" s="308"/>
      <c r="AV344" s="308"/>
      <c r="AW344" s="308"/>
      <c r="AX344" s="308"/>
      <c r="AY344" s="308"/>
      <c r="AZ344" s="308"/>
      <c r="BA344" s="308"/>
      <c r="BB344" s="308"/>
      <c r="BC344" s="308"/>
      <c r="BD344" s="308"/>
      <c r="BE344" s="308"/>
      <c r="BF344" s="308"/>
      <c r="BG344" s="308"/>
      <c r="BH344" s="308"/>
      <c r="BI344" s="308"/>
      <c r="BJ344" s="308"/>
      <c r="BK344" s="308"/>
      <c r="BL344" s="308"/>
      <c r="BM344" s="308"/>
      <c r="BN344" s="308"/>
      <c r="BO344" s="308"/>
      <c r="BP344" s="308"/>
      <c r="BQ344" s="308"/>
      <c r="BR344" s="308"/>
      <c r="BS344" s="308"/>
      <c r="BT344" s="308"/>
      <c r="BU344" s="308"/>
      <c r="BV344" s="308"/>
      <c r="BW344" s="308"/>
      <c r="BX344" s="308"/>
      <c r="BY344" s="308"/>
      <c r="BZ344" s="308"/>
      <c r="CA344" s="308"/>
      <c r="CB344" s="308"/>
      <c r="CC344" s="308"/>
      <c r="CD344" s="308"/>
      <c r="CE344" s="308"/>
      <c r="CF344" s="308"/>
      <c r="CG344" s="308"/>
      <c r="CH344" s="308"/>
      <c r="CI344" s="308"/>
      <c r="CJ344" s="308"/>
      <c r="CK344" s="308"/>
      <c r="CL344" s="308"/>
      <c r="CM344" s="308"/>
      <c r="CN344" s="308"/>
      <c r="CO344" s="308"/>
      <c r="CP344" s="308"/>
      <c r="CQ344" s="308"/>
      <c r="CR344" s="308"/>
      <c r="CS344" s="308"/>
      <c r="CT344" s="308"/>
      <c r="CU344" s="308"/>
      <c r="CV344" s="308"/>
      <c r="CW344" s="308"/>
      <c r="CX344" s="308"/>
      <c r="CY344" s="308"/>
      <c r="CZ344" s="308"/>
      <c r="DA344" s="308"/>
      <c r="DB344" s="308"/>
      <c r="DC344" s="308"/>
      <c r="DD344" s="308"/>
      <c r="DE344" s="308"/>
      <c r="DF344" s="308"/>
      <c r="DG344" s="308"/>
      <c r="DH344" s="308"/>
      <c r="DI344" s="308"/>
      <c r="DJ344" s="308"/>
      <c r="DK344" s="308"/>
      <c r="DL344" s="308"/>
      <c r="DM344" s="308"/>
      <c r="DN344" s="308"/>
      <c r="DO344" s="308"/>
      <c r="DP344" s="308"/>
      <c r="DQ344" s="308"/>
      <c r="DR344" s="308"/>
      <c r="DS344" s="308"/>
      <c r="DT344" s="308"/>
      <c r="DU344" s="308"/>
      <c r="DV344" s="308"/>
      <c r="DW344" s="308"/>
      <c r="DX344" s="308"/>
      <c r="DY344" s="308"/>
      <c r="DZ344" s="308"/>
      <c r="EA344" s="308"/>
      <c r="EB344" s="308"/>
      <c r="EC344" s="308"/>
      <c r="ED344" s="308"/>
      <c r="EE344" s="308"/>
      <c r="EF344" s="308"/>
      <c r="EG344" s="308"/>
      <c r="EH344" s="308"/>
      <c r="EI344" s="308"/>
      <c r="EJ344" s="308"/>
      <c r="EK344" s="308"/>
      <c r="EL344" s="308"/>
      <c r="EM344" s="308"/>
      <c r="EN344" s="308"/>
      <c r="EO344" s="308"/>
      <c r="EP344" s="308"/>
      <c r="EQ344" s="308"/>
      <c r="ER344" s="308"/>
      <c r="ES344" s="308"/>
      <c r="ET344" s="308"/>
      <c r="EU344" s="308"/>
      <c r="EV344" s="308"/>
      <c r="EW344" s="308"/>
    </row>
    <row r="345" spans="2:153" x14ac:dyDescent="0.25">
      <c r="B345" s="360"/>
      <c r="C345" s="360"/>
      <c r="D345" s="360"/>
      <c r="E345" s="308"/>
      <c r="F345" s="308"/>
      <c r="G345" s="308"/>
      <c r="H345" s="361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  <c r="AP345" s="308"/>
      <c r="AQ345" s="308"/>
      <c r="AR345" s="308"/>
      <c r="AS345" s="308"/>
      <c r="AT345" s="308"/>
      <c r="AU345" s="308"/>
      <c r="AV345" s="308"/>
      <c r="AW345" s="308"/>
      <c r="AX345" s="308"/>
      <c r="AY345" s="308"/>
      <c r="AZ345" s="308"/>
      <c r="BA345" s="308"/>
      <c r="BB345" s="308"/>
      <c r="BC345" s="308"/>
      <c r="BD345" s="308"/>
      <c r="BE345" s="308"/>
      <c r="BF345" s="308"/>
      <c r="BG345" s="308"/>
      <c r="BH345" s="308"/>
      <c r="BI345" s="308"/>
      <c r="BJ345" s="308"/>
      <c r="BK345" s="308"/>
      <c r="BL345" s="308"/>
      <c r="BM345" s="308"/>
      <c r="BN345" s="308"/>
      <c r="BO345" s="308"/>
      <c r="BP345" s="308"/>
      <c r="BQ345" s="308"/>
      <c r="BR345" s="308"/>
      <c r="BS345" s="308"/>
      <c r="BT345" s="308"/>
      <c r="BU345" s="308"/>
      <c r="BV345" s="308"/>
      <c r="BW345" s="308"/>
      <c r="BX345" s="308"/>
      <c r="BY345" s="308"/>
      <c r="BZ345" s="308"/>
      <c r="CA345" s="308"/>
      <c r="CB345" s="308"/>
      <c r="CC345" s="308"/>
      <c r="CD345" s="308"/>
      <c r="CE345" s="308"/>
      <c r="CF345" s="308"/>
      <c r="CG345" s="308"/>
      <c r="CH345" s="308"/>
      <c r="CI345" s="308"/>
      <c r="CJ345" s="308"/>
      <c r="CK345" s="308"/>
      <c r="CL345" s="308"/>
      <c r="CM345" s="308"/>
      <c r="CN345" s="308"/>
      <c r="CO345" s="308"/>
      <c r="CP345" s="308"/>
      <c r="CQ345" s="308"/>
      <c r="CR345" s="308"/>
      <c r="CS345" s="308"/>
      <c r="CT345" s="308"/>
      <c r="CU345" s="308"/>
      <c r="CV345" s="308"/>
      <c r="CW345" s="308"/>
      <c r="CX345" s="308"/>
      <c r="CY345" s="308"/>
      <c r="CZ345" s="308"/>
      <c r="DA345" s="308"/>
      <c r="DB345" s="308"/>
      <c r="DC345" s="308"/>
      <c r="DD345" s="308"/>
      <c r="DE345" s="308"/>
      <c r="DF345" s="308"/>
      <c r="DG345" s="308"/>
      <c r="DH345" s="308"/>
      <c r="DI345" s="308"/>
      <c r="DJ345" s="308"/>
      <c r="DK345" s="308"/>
      <c r="DL345" s="308"/>
      <c r="DM345" s="308"/>
      <c r="DN345" s="308"/>
      <c r="DO345" s="308"/>
      <c r="DP345" s="308"/>
      <c r="DQ345" s="308"/>
      <c r="DR345" s="308"/>
      <c r="DS345" s="308"/>
      <c r="DT345" s="308"/>
      <c r="DU345" s="308"/>
      <c r="DV345" s="308"/>
      <c r="DW345" s="308"/>
      <c r="DX345" s="308"/>
      <c r="DY345" s="308"/>
      <c r="DZ345" s="308"/>
      <c r="EA345" s="308"/>
      <c r="EB345" s="308"/>
      <c r="EC345" s="308"/>
      <c r="ED345" s="308"/>
      <c r="EE345" s="308"/>
      <c r="EF345" s="308"/>
      <c r="EG345" s="308"/>
      <c r="EH345" s="308"/>
      <c r="EI345" s="308"/>
      <c r="EJ345" s="308"/>
      <c r="EK345" s="308"/>
      <c r="EL345" s="308"/>
      <c r="EM345" s="308"/>
      <c r="EN345" s="308"/>
      <c r="EO345" s="308"/>
      <c r="EP345" s="308"/>
      <c r="EQ345" s="308"/>
      <c r="ER345" s="308"/>
      <c r="ES345" s="308"/>
      <c r="ET345" s="308"/>
      <c r="EU345" s="308"/>
      <c r="EV345" s="308"/>
      <c r="EW345" s="308"/>
    </row>
    <row r="346" spans="2:153" x14ac:dyDescent="0.25">
      <c r="B346" s="360"/>
      <c r="C346" s="360"/>
      <c r="D346" s="360"/>
      <c r="E346" s="308"/>
      <c r="F346" s="308"/>
      <c r="G346" s="308"/>
      <c r="H346" s="361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  <c r="AP346" s="308"/>
      <c r="AQ346" s="308"/>
      <c r="AR346" s="308"/>
      <c r="AS346" s="308"/>
      <c r="AT346" s="308"/>
      <c r="AU346" s="308"/>
      <c r="AV346" s="308"/>
      <c r="AW346" s="308"/>
      <c r="AX346" s="308"/>
      <c r="AY346" s="308"/>
      <c r="AZ346" s="308"/>
      <c r="BA346" s="308"/>
      <c r="BB346" s="308"/>
      <c r="BC346" s="308"/>
      <c r="BD346" s="308"/>
      <c r="BE346" s="308"/>
      <c r="BF346" s="308"/>
      <c r="BG346" s="308"/>
      <c r="BH346" s="308"/>
      <c r="BI346" s="308"/>
      <c r="BJ346" s="308"/>
      <c r="BK346" s="308"/>
      <c r="BL346" s="308"/>
      <c r="BM346" s="308"/>
      <c r="BN346" s="308"/>
      <c r="BO346" s="308"/>
      <c r="BP346" s="308"/>
      <c r="BQ346" s="308"/>
      <c r="BR346" s="308"/>
      <c r="BS346" s="308"/>
      <c r="BT346" s="308"/>
      <c r="BU346" s="308"/>
      <c r="BV346" s="308"/>
      <c r="BW346" s="308"/>
      <c r="BX346" s="308"/>
      <c r="BY346" s="308"/>
      <c r="BZ346" s="308"/>
      <c r="CA346" s="308"/>
      <c r="CB346" s="308"/>
      <c r="CC346" s="308"/>
      <c r="CD346" s="308"/>
      <c r="CE346" s="308"/>
      <c r="CF346" s="308"/>
      <c r="CG346" s="308"/>
      <c r="CH346" s="308"/>
      <c r="CI346" s="308"/>
      <c r="CJ346" s="308"/>
      <c r="CK346" s="308"/>
      <c r="CL346" s="308"/>
      <c r="CM346" s="308"/>
      <c r="CN346" s="308"/>
      <c r="CO346" s="308"/>
      <c r="CP346" s="308"/>
      <c r="CQ346" s="308"/>
      <c r="CR346" s="308"/>
      <c r="CS346" s="308"/>
      <c r="CT346" s="308"/>
      <c r="CU346" s="308"/>
      <c r="CV346" s="308"/>
      <c r="CW346" s="308"/>
      <c r="CX346" s="308"/>
      <c r="CY346" s="308"/>
      <c r="CZ346" s="308"/>
      <c r="DA346" s="308"/>
      <c r="DB346" s="308"/>
      <c r="DC346" s="308"/>
      <c r="DD346" s="308"/>
      <c r="DE346" s="308"/>
      <c r="DF346" s="308"/>
      <c r="DG346" s="308"/>
      <c r="DH346" s="308"/>
      <c r="DI346" s="308"/>
      <c r="DJ346" s="308"/>
      <c r="DK346" s="308"/>
      <c r="DL346" s="308"/>
      <c r="DM346" s="308"/>
      <c r="DN346" s="308"/>
      <c r="DO346" s="308"/>
      <c r="DP346" s="308"/>
      <c r="DQ346" s="308"/>
      <c r="DR346" s="308"/>
      <c r="DS346" s="308"/>
      <c r="DT346" s="308"/>
      <c r="DU346" s="308"/>
      <c r="DV346" s="308"/>
      <c r="DW346" s="308"/>
      <c r="DX346" s="308"/>
      <c r="DY346" s="308"/>
      <c r="DZ346" s="308"/>
      <c r="EA346" s="308"/>
      <c r="EB346" s="308"/>
      <c r="EC346" s="308"/>
      <c r="ED346" s="308"/>
      <c r="EE346" s="308"/>
      <c r="EF346" s="308"/>
      <c r="EG346" s="308"/>
      <c r="EH346" s="308"/>
      <c r="EI346" s="308"/>
      <c r="EJ346" s="308"/>
      <c r="EK346" s="308"/>
      <c r="EL346" s="308"/>
      <c r="EM346" s="308"/>
      <c r="EN346" s="308"/>
      <c r="EO346" s="308"/>
      <c r="EP346" s="308"/>
      <c r="EQ346" s="308"/>
      <c r="ER346" s="308"/>
      <c r="ES346" s="308"/>
      <c r="ET346" s="308"/>
      <c r="EU346" s="308"/>
      <c r="EV346" s="308"/>
      <c r="EW346" s="308"/>
    </row>
    <row r="347" spans="2:153" x14ac:dyDescent="0.25">
      <c r="B347" s="360"/>
      <c r="C347" s="360"/>
      <c r="D347" s="360"/>
      <c r="E347" s="308"/>
      <c r="F347" s="308"/>
      <c r="G347" s="308"/>
      <c r="H347" s="361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  <c r="AA347" s="308"/>
      <c r="AB347" s="308"/>
      <c r="AC347" s="308"/>
      <c r="AD347" s="308"/>
      <c r="AE347" s="308"/>
      <c r="AF347" s="308"/>
      <c r="AG347" s="308"/>
      <c r="AH347" s="308"/>
      <c r="AI347" s="308"/>
      <c r="AJ347" s="308"/>
      <c r="AK347" s="308"/>
      <c r="AL347" s="308"/>
      <c r="AM347" s="308"/>
      <c r="AN347" s="308"/>
      <c r="AO347" s="308"/>
      <c r="AP347" s="308"/>
      <c r="AQ347" s="308"/>
      <c r="AR347" s="308"/>
      <c r="AS347" s="308"/>
      <c r="AT347" s="308"/>
      <c r="AU347" s="308"/>
      <c r="AV347" s="308"/>
      <c r="AW347" s="308"/>
      <c r="AX347" s="308"/>
      <c r="AY347" s="308"/>
      <c r="AZ347" s="308"/>
      <c r="BA347" s="308"/>
      <c r="BB347" s="308"/>
      <c r="BC347" s="308"/>
      <c r="BD347" s="308"/>
      <c r="BE347" s="308"/>
      <c r="BF347" s="308"/>
      <c r="BG347" s="308"/>
      <c r="BH347" s="308"/>
      <c r="BI347" s="308"/>
      <c r="BJ347" s="308"/>
      <c r="BK347" s="308"/>
      <c r="BL347" s="308"/>
      <c r="BM347" s="308"/>
      <c r="BN347" s="308"/>
      <c r="BO347" s="308"/>
      <c r="BP347" s="308"/>
      <c r="BQ347" s="308"/>
      <c r="BR347" s="308"/>
      <c r="BS347" s="308"/>
      <c r="BT347" s="308"/>
      <c r="BU347" s="308"/>
      <c r="BV347" s="308"/>
      <c r="BW347" s="308"/>
      <c r="BX347" s="308"/>
      <c r="BY347" s="308"/>
      <c r="BZ347" s="308"/>
      <c r="CA347" s="308"/>
      <c r="CB347" s="308"/>
      <c r="CC347" s="308"/>
      <c r="CD347" s="308"/>
      <c r="CE347" s="308"/>
      <c r="CF347" s="308"/>
      <c r="CG347" s="308"/>
      <c r="CH347" s="308"/>
      <c r="CI347" s="308"/>
      <c r="CJ347" s="308"/>
      <c r="CK347" s="308"/>
      <c r="CL347" s="308"/>
      <c r="CM347" s="308"/>
      <c r="CN347" s="308"/>
      <c r="CO347" s="308"/>
      <c r="CP347" s="308"/>
      <c r="CQ347" s="308"/>
      <c r="CR347" s="308"/>
      <c r="CS347" s="308"/>
      <c r="CT347" s="308"/>
      <c r="CU347" s="308"/>
      <c r="CV347" s="308"/>
      <c r="CW347" s="308"/>
      <c r="CX347" s="308"/>
      <c r="CY347" s="308"/>
      <c r="CZ347" s="308"/>
      <c r="DA347" s="308"/>
      <c r="DB347" s="308"/>
      <c r="DC347" s="308"/>
      <c r="DD347" s="308"/>
      <c r="DE347" s="308"/>
      <c r="DF347" s="308"/>
      <c r="DG347" s="308"/>
      <c r="DH347" s="308"/>
      <c r="DI347" s="308"/>
      <c r="DJ347" s="308"/>
      <c r="DK347" s="308"/>
      <c r="DL347" s="308"/>
      <c r="DM347" s="308"/>
      <c r="DN347" s="308"/>
      <c r="DO347" s="308"/>
      <c r="DP347" s="308"/>
      <c r="DQ347" s="308"/>
      <c r="DR347" s="308"/>
      <c r="DS347" s="308"/>
      <c r="DT347" s="308"/>
      <c r="DU347" s="308"/>
      <c r="DV347" s="308"/>
      <c r="DW347" s="308"/>
      <c r="DX347" s="308"/>
      <c r="DY347" s="308"/>
      <c r="DZ347" s="308"/>
      <c r="EA347" s="308"/>
      <c r="EB347" s="308"/>
      <c r="EC347" s="308"/>
      <c r="ED347" s="308"/>
      <c r="EE347" s="308"/>
      <c r="EF347" s="308"/>
      <c r="EG347" s="308"/>
      <c r="EH347" s="308"/>
      <c r="EI347" s="308"/>
      <c r="EJ347" s="308"/>
      <c r="EK347" s="308"/>
      <c r="EL347" s="308"/>
      <c r="EM347" s="308"/>
      <c r="EN347" s="308"/>
      <c r="EO347" s="308"/>
      <c r="EP347" s="308"/>
      <c r="EQ347" s="308"/>
      <c r="ER347" s="308"/>
      <c r="ES347" s="308"/>
      <c r="ET347" s="308"/>
      <c r="EU347" s="308"/>
      <c r="EV347" s="308"/>
      <c r="EW347" s="308"/>
    </row>
    <row r="348" spans="2:153" x14ac:dyDescent="0.25">
      <c r="B348" s="360"/>
      <c r="C348" s="360"/>
      <c r="D348" s="360"/>
      <c r="E348" s="308"/>
      <c r="F348" s="308"/>
      <c r="G348" s="308"/>
      <c r="H348" s="361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  <c r="AP348" s="308"/>
      <c r="AQ348" s="308"/>
      <c r="AR348" s="308"/>
      <c r="AS348" s="308"/>
      <c r="AT348" s="308"/>
      <c r="AU348" s="308"/>
      <c r="AV348" s="308"/>
      <c r="AW348" s="308"/>
      <c r="AX348" s="308"/>
      <c r="AY348" s="308"/>
      <c r="AZ348" s="308"/>
      <c r="BA348" s="308"/>
      <c r="BB348" s="308"/>
      <c r="BC348" s="308"/>
      <c r="BD348" s="308"/>
      <c r="BE348" s="308"/>
      <c r="BF348" s="308"/>
      <c r="BG348" s="308"/>
      <c r="BH348" s="308"/>
      <c r="BI348" s="308"/>
      <c r="BJ348" s="308"/>
      <c r="BK348" s="308"/>
      <c r="BL348" s="308"/>
      <c r="BM348" s="308"/>
      <c r="BN348" s="308"/>
      <c r="BO348" s="308"/>
      <c r="BP348" s="308"/>
      <c r="BQ348" s="308"/>
      <c r="BR348" s="308"/>
      <c r="BS348" s="308"/>
      <c r="BT348" s="308"/>
      <c r="BU348" s="308"/>
      <c r="BV348" s="308"/>
      <c r="BW348" s="308"/>
      <c r="BX348" s="308"/>
      <c r="BY348" s="308"/>
      <c r="BZ348" s="308"/>
      <c r="CA348" s="308"/>
      <c r="CB348" s="308"/>
      <c r="CC348" s="308"/>
      <c r="CD348" s="308"/>
      <c r="CE348" s="308"/>
      <c r="CF348" s="308"/>
      <c r="CG348" s="308"/>
      <c r="CH348" s="308"/>
      <c r="CI348" s="308"/>
      <c r="CJ348" s="308"/>
      <c r="CK348" s="308"/>
      <c r="CL348" s="308"/>
      <c r="CM348" s="308"/>
      <c r="CN348" s="308"/>
      <c r="CO348" s="308"/>
      <c r="CP348" s="308"/>
      <c r="CQ348" s="308"/>
      <c r="CR348" s="308"/>
      <c r="CS348" s="308"/>
      <c r="CT348" s="308"/>
      <c r="CU348" s="308"/>
      <c r="CV348" s="308"/>
      <c r="CW348" s="308"/>
      <c r="CX348" s="308"/>
      <c r="CY348" s="308"/>
      <c r="CZ348" s="308"/>
      <c r="DA348" s="308"/>
      <c r="DB348" s="308"/>
      <c r="DC348" s="308"/>
      <c r="DD348" s="308"/>
      <c r="DE348" s="308"/>
      <c r="DF348" s="308"/>
      <c r="DG348" s="308"/>
      <c r="DH348" s="308"/>
      <c r="DI348" s="308"/>
      <c r="DJ348" s="308"/>
      <c r="DK348" s="308"/>
      <c r="DL348" s="308"/>
      <c r="DM348" s="308"/>
      <c r="DN348" s="308"/>
      <c r="DO348" s="308"/>
      <c r="DP348" s="308"/>
      <c r="DQ348" s="308"/>
      <c r="DR348" s="308"/>
      <c r="DS348" s="308"/>
      <c r="DT348" s="308"/>
      <c r="DU348" s="308"/>
      <c r="DV348" s="308"/>
      <c r="DW348" s="308"/>
      <c r="DX348" s="308"/>
      <c r="DY348" s="308"/>
      <c r="DZ348" s="308"/>
      <c r="EA348" s="308"/>
      <c r="EB348" s="308"/>
      <c r="EC348" s="308"/>
      <c r="ED348" s="308"/>
      <c r="EE348" s="308"/>
      <c r="EF348" s="308"/>
      <c r="EG348" s="308"/>
      <c r="EH348" s="308"/>
      <c r="EI348" s="308"/>
      <c r="EJ348" s="308"/>
      <c r="EK348" s="308"/>
      <c r="EL348" s="308"/>
      <c r="EM348" s="308"/>
      <c r="EN348" s="308"/>
      <c r="EO348" s="308"/>
      <c r="EP348" s="308"/>
      <c r="EQ348" s="308"/>
      <c r="ER348" s="308"/>
      <c r="ES348" s="308"/>
      <c r="ET348" s="308"/>
      <c r="EU348" s="308"/>
      <c r="EV348" s="308"/>
      <c r="EW348" s="308"/>
    </row>
    <row r="349" spans="2:153" x14ac:dyDescent="0.25">
      <c r="B349" s="360"/>
      <c r="C349" s="360"/>
      <c r="D349" s="360"/>
      <c r="E349" s="308"/>
      <c r="F349" s="308"/>
      <c r="G349" s="308"/>
      <c r="H349" s="361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08"/>
      <c r="X349" s="308"/>
      <c r="Y349" s="308"/>
      <c r="Z349" s="308"/>
      <c r="AA349" s="308"/>
      <c r="AB349" s="308"/>
      <c r="AC349" s="308"/>
      <c r="AD349" s="308"/>
      <c r="AE349" s="308"/>
      <c r="AF349" s="308"/>
      <c r="AG349" s="308"/>
      <c r="AH349" s="308"/>
      <c r="AI349" s="308"/>
      <c r="AJ349" s="308"/>
      <c r="AK349" s="308"/>
      <c r="AL349" s="308"/>
      <c r="AM349" s="308"/>
      <c r="AN349" s="308"/>
      <c r="AO349" s="308"/>
      <c r="AP349" s="308"/>
      <c r="AQ349" s="308"/>
      <c r="AR349" s="308"/>
      <c r="AS349" s="308"/>
      <c r="AT349" s="308"/>
      <c r="AU349" s="308"/>
      <c r="AV349" s="308"/>
      <c r="AW349" s="308"/>
      <c r="AX349" s="308"/>
      <c r="AY349" s="308"/>
      <c r="AZ349" s="308"/>
      <c r="BA349" s="308"/>
      <c r="BB349" s="308"/>
      <c r="BC349" s="308"/>
      <c r="BD349" s="308"/>
      <c r="BE349" s="308"/>
      <c r="BF349" s="308"/>
      <c r="BG349" s="308"/>
      <c r="BH349" s="308"/>
      <c r="BI349" s="308"/>
      <c r="BJ349" s="308"/>
      <c r="BK349" s="308"/>
      <c r="BL349" s="308"/>
      <c r="BM349" s="308"/>
      <c r="BN349" s="308"/>
      <c r="BO349" s="308"/>
      <c r="BP349" s="308"/>
      <c r="BQ349" s="308"/>
      <c r="BR349" s="308"/>
      <c r="BS349" s="308"/>
      <c r="BT349" s="308"/>
      <c r="BU349" s="308"/>
      <c r="BV349" s="308"/>
      <c r="BW349" s="308"/>
      <c r="BX349" s="308"/>
      <c r="BY349" s="308"/>
      <c r="BZ349" s="308"/>
      <c r="CA349" s="308"/>
      <c r="CB349" s="308"/>
      <c r="CC349" s="308"/>
      <c r="CD349" s="308"/>
      <c r="CE349" s="308"/>
      <c r="CF349" s="308"/>
      <c r="CG349" s="308"/>
      <c r="CH349" s="308"/>
      <c r="CI349" s="308"/>
      <c r="CJ349" s="308"/>
      <c r="CK349" s="308"/>
      <c r="CL349" s="308"/>
      <c r="CM349" s="308"/>
      <c r="CN349" s="308"/>
      <c r="CO349" s="308"/>
      <c r="CP349" s="308"/>
      <c r="CQ349" s="308"/>
      <c r="CR349" s="308"/>
      <c r="CS349" s="308"/>
      <c r="CT349" s="308"/>
      <c r="CU349" s="308"/>
      <c r="CV349" s="308"/>
      <c r="CW349" s="308"/>
      <c r="CX349" s="308"/>
      <c r="CY349" s="308"/>
      <c r="CZ349" s="308"/>
      <c r="DA349" s="308"/>
      <c r="DB349" s="308"/>
      <c r="DC349" s="308"/>
      <c r="DD349" s="308"/>
      <c r="DE349" s="308"/>
      <c r="DF349" s="308"/>
      <c r="DG349" s="308"/>
      <c r="DH349" s="308"/>
      <c r="DI349" s="308"/>
      <c r="DJ349" s="308"/>
      <c r="DK349" s="308"/>
      <c r="DL349" s="308"/>
      <c r="DM349" s="308"/>
      <c r="DN349" s="308"/>
      <c r="DO349" s="308"/>
      <c r="DP349" s="308"/>
      <c r="DQ349" s="308"/>
      <c r="DR349" s="308"/>
      <c r="DS349" s="308"/>
      <c r="DT349" s="308"/>
      <c r="DU349" s="308"/>
      <c r="DV349" s="308"/>
      <c r="DW349" s="308"/>
      <c r="DX349" s="308"/>
      <c r="DY349" s="308"/>
      <c r="DZ349" s="308"/>
      <c r="EA349" s="308"/>
      <c r="EB349" s="308"/>
      <c r="EC349" s="308"/>
      <c r="ED349" s="308"/>
      <c r="EE349" s="308"/>
      <c r="EF349" s="308"/>
      <c r="EG349" s="308"/>
      <c r="EH349" s="308"/>
      <c r="EI349" s="308"/>
      <c r="EJ349" s="308"/>
      <c r="EK349" s="308"/>
      <c r="EL349" s="308"/>
      <c r="EM349" s="308"/>
      <c r="EN349" s="308"/>
      <c r="EO349" s="308"/>
      <c r="EP349" s="308"/>
      <c r="EQ349" s="308"/>
      <c r="ER349" s="308"/>
      <c r="ES349" s="308"/>
      <c r="ET349" s="308"/>
      <c r="EU349" s="308"/>
      <c r="EV349" s="308"/>
      <c r="EW349" s="308"/>
    </row>
    <row r="350" spans="2:153" x14ac:dyDescent="0.25">
      <c r="B350" s="360"/>
      <c r="C350" s="360"/>
      <c r="D350" s="360"/>
      <c r="E350" s="308"/>
      <c r="F350" s="308"/>
      <c r="G350" s="308"/>
      <c r="H350" s="361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  <c r="AP350" s="308"/>
      <c r="AQ350" s="308"/>
      <c r="AR350" s="308"/>
      <c r="AS350" s="308"/>
      <c r="AT350" s="308"/>
      <c r="AU350" s="308"/>
      <c r="AV350" s="308"/>
      <c r="AW350" s="308"/>
      <c r="AX350" s="308"/>
      <c r="AY350" s="308"/>
      <c r="AZ350" s="308"/>
      <c r="BA350" s="308"/>
      <c r="BB350" s="308"/>
      <c r="BC350" s="308"/>
      <c r="BD350" s="308"/>
      <c r="BE350" s="308"/>
      <c r="BF350" s="308"/>
      <c r="BG350" s="308"/>
      <c r="BH350" s="308"/>
      <c r="BI350" s="308"/>
      <c r="BJ350" s="308"/>
      <c r="BK350" s="308"/>
      <c r="BL350" s="308"/>
      <c r="BM350" s="308"/>
      <c r="BN350" s="308"/>
      <c r="BO350" s="308"/>
      <c r="BP350" s="308"/>
      <c r="BQ350" s="308"/>
      <c r="BR350" s="308"/>
      <c r="BS350" s="308"/>
      <c r="BT350" s="308"/>
      <c r="BU350" s="308"/>
      <c r="BV350" s="308"/>
      <c r="BW350" s="308"/>
      <c r="BX350" s="308"/>
      <c r="BY350" s="308"/>
      <c r="BZ350" s="308"/>
      <c r="CA350" s="308"/>
      <c r="CB350" s="308"/>
      <c r="CC350" s="308"/>
      <c r="CD350" s="308"/>
      <c r="CE350" s="308"/>
      <c r="CF350" s="308"/>
      <c r="CG350" s="308"/>
      <c r="CH350" s="308"/>
      <c r="CI350" s="308"/>
      <c r="CJ350" s="308"/>
      <c r="CK350" s="308"/>
      <c r="CL350" s="308"/>
      <c r="CM350" s="308"/>
      <c r="CN350" s="308"/>
      <c r="CO350" s="308"/>
      <c r="CP350" s="308"/>
      <c r="CQ350" s="308"/>
      <c r="CR350" s="308"/>
      <c r="CS350" s="308"/>
      <c r="CT350" s="308"/>
      <c r="CU350" s="308"/>
      <c r="CV350" s="308"/>
      <c r="CW350" s="308"/>
      <c r="CX350" s="308"/>
      <c r="CY350" s="308"/>
      <c r="CZ350" s="308"/>
      <c r="DA350" s="308"/>
      <c r="DB350" s="308"/>
      <c r="DC350" s="308"/>
      <c r="DD350" s="308"/>
      <c r="DE350" s="308"/>
      <c r="DF350" s="308"/>
      <c r="DG350" s="308"/>
      <c r="DH350" s="308"/>
      <c r="DI350" s="308"/>
      <c r="DJ350" s="308"/>
      <c r="DK350" s="308"/>
      <c r="DL350" s="308"/>
      <c r="DM350" s="308"/>
      <c r="DN350" s="308"/>
      <c r="DO350" s="308"/>
      <c r="DP350" s="308"/>
      <c r="DQ350" s="308"/>
      <c r="DR350" s="308"/>
      <c r="DS350" s="308"/>
      <c r="DT350" s="308"/>
      <c r="DU350" s="308"/>
      <c r="DV350" s="308"/>
      <c r="DW350" s="308"/>
      <c r="DX350" s="308"/>
      <c r="DY350" s="308"/>
      <c r="DZ350" s="308"/>
      <c r="EA350" s="308"/>
      <c r="EB350" s="308"/>
      <c r="EC350" s="308"/>
      <c r="ED350" s="308"/>
      <c r="EE350" s="308"/>
      <c r="EF350" s="308"/>
      <c r="EG350" s="308"/>
      <c r="EH350" s="308"/>
      <c r="EI350" s="308"/>
      <c r="EJ350" s="308"/>
      <c r="EK350" s="308"/>
      <c r="EL350" s="308"/>
      <c r="EM350" s="308"/>
      <c r="EN350" s="308"/>
      <c r="EO350" s="308"/>
      <c r="EP350" s="308"/>
      <c r="EQ350" s="308"/>
      <c r="ER350" s="308"/>
      <c r="ES350" s="308"/>
      <c r="ET350" s="308"/>
      <c r="EU350" s="308"/>
      <c r="EV350" s="308"/>
      <c r="EW350" s="308"/>
    </row>
    <row r="351" spans="2:153" x14ac:dyDescent="0.25">
      <c r="B351" s="360"/>
      <c r="C351" s="360"/>
      <c r="D351" s="360"/>
      <c r="E351" s="308"/>
      <c r="F351" s="308"/>
      <c r="G351" s="308"/>
      <c r="H351" s="361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08"/>
      <c r="X351" s="308"/>
      <c r="Y351" s="308"/>
      <c r="Z351" s="308"/>
      <c r="AA351" s="308"/>
      <c r="AB351" s="308"/>
      <c r="AC351" s="308"/>
      <c r="AD351" s="308"/>
      <c r="AE351" s="308"/>
      <c r="AF351" s="308"/>
      <c r="AG351" s="308"/>
      <c r="AH351" s="308"/>
      <c r="AI351" s="308"/>
      <c r="AJ351" s="308"/>
      <c r="AK351" s="308"/>
      <c r="AL351" s="308"/>
      <c r="AM351" s="308"/>
      <c r="AN351" s="308"/>
      <c r="AO351" s="308"/>
      <c r="AP351" s="308"/>
      <c r="AQ351" s="308"/>
      <c r="AR351" s="308"/>
      <c r="AS351" s="308"/>
      <c r="AT351" s="308"/>
      <c r="AU351" s="308"/>
      <c r="AV351" s="308"/>
      <c r="AW351" s="308"/>
      <c r="AX351" s="308"/>
      <c r="AY351" s="308"/>
      <c r="AZ351" s="308"/>
      <c r="BA351" s="308"/>
      <c r="BB351" s="308"/>
      <c r="BC351" s="308"/>
      <c r="BD351" s="308"/>
      <c r="BE351" s="308"/>
      <c r="BF351" s="308"/>
      <c r="BG351" s="308"/>
      <c r="BH351" s="308"/>
      <c r="BI351" s="308"/>
      <c r="BJ351" s="308"/>
      <c r="BK351" s="308"/>
      <c r="BL351" s="308"/>
      <c r="BM351" s="308"/>
      <c r="BN351" s="308"/>
      <c r="BO351" s="308"/>
      <c r="BP351" s="308"/>
      <c r="BQ351" s="308"/>
      <c r="BR351" s="308"/>
      <c r="BS351" s="308"/>
      <c r="BT351" s="308"/>
      <c r="BU351" s="308"/>
      <c r="BV351" s="308"/>
      <c r="BW351" s="308"/>
      <c r="BX351" s="308"/>
      <c r="BY351" s="308"/>
      <c r="BZ351" s="308"/>
      <c r="CA351" s="308"/>
      <c r="CB351" s="308"/>
      <c r="CC351" s="308"/>
      <c r="CD351" s="308"/>
      <c r="CE351" s="308"/>
      <c r="CF351" s="308"/>
      <c r="CG351" s="308"/>
      <c r="CH351" s="308"/>
      <c r="CI351" s="308"/>
      <c r="CJ351" s="308"/>
      <c r="CK351" s="308"/>
      <c r="CL351" s="308"/>
      <c r="CM351" s="308"/>
      <c r="CN351" s="308"/>
      <c r="CO351" s="308"/>
      <c r="CP351" s="308"/>
      <c r="CQ351" s="308"/>
      <c r="CR351" s="308"/>
      <c r="CS351" s="308"/>
      <c r="CT351" s="308"/>
      <c r="CU351" s="308"/>
      <c r="CV351" s="308"/>
      <c r="CW351" s="308"/>
      <c r="CX351" s="308"/>
      <c r="CY351" s="308"/>
      <c r="CZ351" s="308"/>
      <c r="DA351" s="308"/>
      <c r="DB351" s="308"/>
      <c r="DC351" s="308"/>
      <c r="DD351" s="308"/>
      <c r="DE351" s="308"/>
      <c r="DF351" s="308"/>
      <c r="DG351" s="308"/>
      <c r="DH351" s="308"/>
      <c r="DI351" s="308"/>
      <c r="DJ351" s="308"/>
      <c r="DK351" s="308"/>
      <c r="DL351" s="308"/>
      <c r="DM351" s="308"/>
      <c r="DN351" s="308"/>
      <c r="DO351" s="308"/>
      <c r="DP351" s="308"/>
      <c r="DQ351" s="308"/>
      <c r="DR351" s="308"/>
      <c r="DS351" s="308"/>
      <c r="DT351" s="308"/>
      <c r="DU351" s="308"/>
      <c r="DV351" s="308"/>
      <c r="DW351" s="308"/>
      <c r="DX351" s="308"/>
      <c r="DY351" s="308"/>
      <c r="DZ351" s="308"/>
      <c r="EA351" s="308"/>
      <c r="EB351" s="308"/>
      <c r="EC351" s="308"/>
      <c r="ED351" s="308"/>
      <c r="EE351" s="308"/>
      <c r="EF351" s="308"/>
      <c r="EG351" s="308"/>
      <c r="EH351" s="308"/>
      <c r="EI351" s="308"/>
      <c r="EJ351" s="308"/>
      <c r="EK351" s="308"/>
      <c r="EL351" s="308"/>
      <c r="EM351" s="308"/>
      <c r="EN351" s="308"/>
      <c r="EO351" s="308"/>
      <c r="EP351" s="308"/>
      <c r="EQ351" s="308"/>
      <c r="ER351" s="308"/>
      <c r="ES351" s="308"/>
      <c r="ET351" s="308"/>
      <c r="EU351" s="308"/>
      <c r="EV351" s="308"/>
      <c r="EW351" s="308"/>
    </row>
    <row r="352" spans="2:153" x14ac:dyDescent="0.25">
      <c r="B352" s="360"/>
      <c r="C352" s="360"/>
      <c r="D352" s="360"/>
      <c r="E352" s="308"/>
      <c r="F352" s="308"/>
      <c r="G352" s="308"/>
      <c r="H352" s="361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08"/>
      <c r="X352" s="308"/>
      <c r="Y352" s="308"/>
      <c r="Z352" s="308"/>
      <c r="AA352" s="308"/>
      <c r="AB352" s="308"/>
      <c r="AC352" s="308"/>
      <c r="AD352" s="308"/>
      <c r="AE352" s="308"/>
      <c r="AF352" s="308"/>
      <c r="AG352" s="308"/>
      <c r="AH352" s="308"/>
      <c r="AI352" s="308"/>
      <c r="AJ352" s="308"/>
      <c r="AK352" s="308"/>
      <c r="AL352" s="308"/>
      <c r="AM352" s="308"/>
      <c r="AN352" s="308"/>
      <c r="AO352" s="308"/>
      <c r="AP352" s="308"/>
      <c r="AQ352" s="308"/>
      <c r="AR352" s="308"/>
      <c r="AS352" s="308"/>
      <c r="AT352" s="308"/>
      <c r="AU352" s="308"/>
      <c r="AV352" s="308"/>
      <c r="AW352" s="308"/>
      <c r="AX352" s="308"/>
      <c r="AY352" s="308"/>
      <c r="AZ352" s="308"/>
      <c r="BA352" s="308"/>
      <c r="BB352" s="308"/>
      <c r="BC352" s="308"/>
      <c r="BD352" s="308"/>
      <c r="BE352" s="308"/>
      <c r="BF352" s="308"/>
      <c r="BG352" s="308"/>
      <c r="BH352" s="308"/>
      <c r="BI352" s="308"/>
      <c r="BJ352" s="308"/>
      <c r="BK352" s="308"/>
      <c r="BL352" s="308"/>
      <c r="BM352" s="308"/>
      <c r="BN352" s="308"/>
      <c r="BO352" s="308"/>
      <c r="BP352" s="308"/>
      <c r="BQ352" s="308"/>
      <c r="BR352" s="308"/>
      <c r="BS352" s="308"/>
      <c r="BT352" s="308"/>
      <c r="BU352" s="308"/>
      <c r="BV352" s="308"/>
      <c r="BW352" s="308"/>
      <c r="BX352" s="308"/>
      <c r="BY352" s="308"/>
      <c r="BZ352" s="308"/>
      <c r="CA352" s="308"/>
      <c r="CB352" s="308"/>
      <c r="CC352" s="308"/>
      <c r="CD352" s="308"/>
      <c r="CE352" s="308"/>
      <c r="CF352" s="308"/>
      <c r="CG352" s="308"/>
      <c r="CH352" s="308"/>
      <c r="CI352" s="308"/>
      <c r="CJ352" s="308"/>
      <c r="CK352" s="308"/>
      <c r="CL352" s="308"/>
      <c r="CM352" s="308"/>
      <c r="CN352" s="308"/>
      <c r="CO352" s="308"/>
      <c r="CP352" s="308"/>
      <c r="CQ352" s="308"/>
      <c r="CR352" s="308"/>
      <c r="CS352" s="308"/>
      <c r="CT352" s="308"/>
      <c r="CU352" s="308"/>
      <c r="CV352" s="308"/>
      <c r="CW352" s="308"/>
      <c r="CX352" s="308"/>
      <c r="CY352" s="308"/>
      <c r="CZ352" s="308"/>
      <c r="DA352" s="308"/>
      <c r="DB352" s="308"/>
      <c r="DC352" s="308"/>
      <c r="DD352" s="308"/>
      <c r="DE352" s="308"/>
      <c r="DF352" s="308"/>
      <c r="DG352" s="308"/>
      <c r="DH352" s="308"/>
      <c r="DI352" s="308"/>
      <c r="DJ352" s="308"/>
      <c r="DK352" s="308"/>
      <c r="DL352" s="308"/>
      <c r="DM352" s="308"/>
      <c r="DN352" s="308"/>
      <c r="DO352" s="308"/>
      <c r="DP352" s="308"/>
      <c r="DQ352" s="308"/>
      <c r="DR352" s="308"/>
      <c r="DS352" s="308"/>
      <c r="DT352" s="308"/>
      <c r="DU352" s="308"/>
      <c r="DV352" s="308"/>
      <c r="DW352" s="308"/>
      <c r="DX352" s="308"/>
      <c r="DY352" s="308"/>
      <c r="DZ352" s="308"/>
      <c r="EA352" s="308"/>
      <c r="EB352" s="308"/>
      <c r="EC352" s="308"/>
      <c r="ED352" s="308"/>
      <c r="EE352" s="308"/>
      <c r="EF352" s="308"/>
      <c r="EG352" s="308"/>
      <c r="EH352" s="308"/>
      <c r="EI352" s="308"/>
      <c r="EJ352" s="308"/>
      <c r="EK352" s="308"/>
      <c r="EL352" s="308"/>
      <c r="EM352" s="308"/>
      <c r="EN352" s="308"/>
      <c r="EO352" s="308"/>
      <c r="EP352" s="308"/>
      <c r="EQ352" s="308"/>
      <c r="ER352" s="308"/>
      <c r="ES352" s="308"/>
      <c r="ET352" s="308"/>
      <c r="EU352" s="308"/>
      <c r="EV352" s="308"/>
      <c r="EW352" s="308"/>
    </row>
    <row r="353" spans="2:153" x14ac:dyDescent="0.25">
      <c r="B353" s="360"/>
      <c r="C353" s="360"/>
      <c r="D353" s="360"/>
      <c r="E353" s="308"/>
      <c r="F353" s="308"/>
      <c r="G353" s="308"/>
      <c r="H353" s="361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08"/>
      <c r="AI353" s="308"/>
      <c r="AJ353" s="308"/>
      <c r="AK353" s="308"/>
      <c r="AL353" s="308"/>
      <c r="AM353" s="308"/>
      <c r="AN353" s="308"/>
      <c r="AO353" s="308"/>
      <c r="AP353" s="308"/>
      <c r="AQ353" s="308"/>
      <c r="AR353" s="308"/>
      <c r="AS353" s="308"/>
      <c r="AT353" s="308"/>
      <c r="AU353" s="308"/>
      <c r="AV353" s="308"/>
      <c r="AW353" s="308"/>
      <c r="AX353" s="308"/>
      <c r="AY353" s="308"/>
      <c r="AZ353" s="308"/>
      <c r="BA353" s="308"/>
      <c r="BB353" s="308"/>
      <c r="BC353" s="308"/>
      <c r="BD353" s="308"/>
      <c r="BE353" s="308"/>
      <c r="BF353" s="308"/>
      <c r="BG353" s="308"/>
      <c r="BH353" s="308"/>
      <c r="BI353" s="308"/>
      <c r="BJ353" s="308"/>
      <c r="BK353" s="308"/>
      <c r="BL353" s="308"/>
      <c r="BM353" s="308"/>
      <c r="BN353" s="308"/>
      <c r="BO353" s="308"/>
      <c r="BP353" s="308"/>
      <c r="BQ353" s="308"/>
      <c r="BR353" s="308"/>
      <c r="BS353" s="308"/>
      <c r="BT353" s="308"/>
      <c r="BU353" s="308"/>
      <c r="BV353" s="308"/>
      <c r="BW353" s="308"/>
      <c r="BX353" s="308"/>
      <c r="BY353" s="308"/>
      <c r="BZ353" s="308"/>
      <c r="CA353" s="308"/>
      <c r="CB353" s="308"/>
      <c r="CC353" s="308"/>
      <c r="CD353" s="308"/>
      <c r="CE353" s="308"/>
      <c r="CF353" s="308"/>
      <c r="CG353" s="308"/>
      <c r="CH353" s="308"/>
      <c r="CI353" s="308"/>
      <c r="CJ353" s="308"/>
      <c r="CK353" s="308"/>
      <c r="CL353" s="308"/>
      <c r="CM353" s="308"/>
      <c r="CN353" s="308"/>
      <c r="CO353" s="308"/>
      <c r="CP353" s="308"/>
      <c r="CQ353" s="308"/>
      <c r="CR353" s="308"/>
      <c r="CS353" s="308"/>
      <c r="CT353" s="308"/>
      <c r="CU353" s="308"/>
      <c r="CV353" s="308"/>
      <c r="CW353" s="308"/>
      <c r="CX353" s="308"/>
      <c r="CY353" s="308"/>
      <c r="CZ353" s="308"/>
      <c r="DA353" s="308"/>
      <c r="DB353" s="308"/>
      <c r="DC353" s="308"/>
      <c r="DD353" s="308"/>
      <c r="DE353" s="308"/>
      <c r="DF353" s="308"/>
      <c r="DG353" s="308"/>
      <c r="DH353" s="308"/>
      <c r="DI353" s="308"/>
      <c r="DJ353" s="308"/>
      <c r="DK353" s="308"/>
      <c r="DL353" s="308"/>
      <c r="DM353" s="308"/>
      <c r="DN353" s="308"/>
      <c r="DO353" s="308"/>
      <c r="DP353" s="308"/>
      <c r="DQ353" s="308"/>
      <c r="DR353" s="308"/>
      <c r="DS353" s="308"/>
      <c r="DT353" s="308"/>
      <c r="DU353" s="308"/>
      <c r="DV353" s="308"/>
      <c r="DW353" s="308"/>
      <c r="DX353" s="308"/>
      <c r="DY353" s="308"/>
      <c r="DZ353" s="308"/>
      <c r="EA353" s="308"/>
      <c r="EB353" s="308"/>
      <c r="EC353" s="308"/>
      <c r="ED353" s="308"/>
      <c r="EE353" s="308"/>
      <c r="EF353" s="308"/>
      <c r="EG353" s="308"/>
      <c r="EH353" s="308"/>
      <c r="EI353" s="308"/>
      <c r="EJ353" s="308"/>
      <c r="EK353" s="308"/>
      <c r="EL353" s="308"/>
      <c r="EM353" s="308"/>
      <c r="EN353" s="308"/>
      <c r="EO353" s="308"/>
      <c r="EP353" s="308"/>
      <c r="EQ353" s="308"/>
      <c r="ER353" s="308"/>
      <c r="ES353" s="308"/>
      <c r="ET353" s="308"/>
      <c r="EU353" s="308"/>
      <c r="EV353" s="308"/>
      <c r="EW353" s="308"/>
    </row>
    <row r="354" spans="2:153" x14ac:dyDescent="0.25">
      <c r="B354" s="360"/>
      <c r="C354" s="360"/>
      <c r="D354" s="360"/>
      <c r="E354" s="308"/>
      <c r="F354" s="308"/>
      <c r="G354" s="308"/>
      <c r="H354" s="361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08"/>
      <c r="AH354" s="308"/>
      <c r="AI354" s="308"/>
      <c r="AJ354" s="308"/>
      <c r="AK354" s="308"/>
      <c r="AL354" s="308"/>
      <c r="AM354" s="308"/>
      <c r="AN354" s="308"/>
      <c r="AO354" s="308"/>
      <c r="AP354" s="308"/>
      <c r="AQ354" s="308"/>
      <c r="AR354" s="308"/>
      <c r="AS354" s="308"/>
      <c r="AT354" s="308"/>
      <c r="AU354" s="308"/>
      <c r="AV354" s="308"/>
      <c r="AW354" s="308"/>
      <c r="AX354" s="308"/>
      <c r="AY354" s="308"/>
      <c r="AZ354" s="308"/>
      <c r="BA354" s="308"/>
      <c r="BB354" s="308"/>
      <c r="BC354" s="308"/>
      <c r="BD354" s="308"/>
      <c r="BE354" s="308"/>
      <c r="BF354" s="308"/>
      <c r="BG354" s="308"/>
      <c r="BH354" s="308"/>
      <c r="BI354" s="308"/>
      <c r="BJ354" s="308"/>
      <c r="BK354" s="308"/>
      <c r="BL354" s="308"/>
      <c r="BM354" s="308"/>
      <c r="BN354" s="308"/>
      <c r="BO354" s="308"/>
      <c r="BP354" s="308"/>
      <c r="BQ354" s="308"/>
      <c r="BR354" s="308"/>
      <c r="BS354" s="308"/>
      <c r="BT354" s="308"/>
      <c r="BU354" s="308"/>
      <c r="BV354" s="308"/>
      <c r="BW354" s="308"/>
      <c r="BX354" s="308"/>
      <c r="BY354" s="308"/>
      <c r="BZ354" s="308"/>
      <c r="CA354" s="308"/>
      <c r="CB354" s="308"/>
      <c r="CC354" s="308"/>
      <c r="CD354" s="308"/>
      <c r="CE354" s="308"/>
      <c r="CF354" s="308"/>
      <c r="CG354" s="308"/>
      <c r="CH354" s="308"/>
      <c r="CI354" s="308"/>
      <c r="CJ354" s="308"/>
      <c r="CK354" s="308"/>
      <c r="CL354" s="308"/>
      <c r="CM354" s="308"/>
      <c r="CN354" s="308"/>
      <c r="CO354" s="308"/>
      <c r="CP354" s="308"/>
      <c r="CQ354" s="308"/>
      <c r="CR354" s="308"/>
      <c r="CS354" s="308"/>
      <c r="CT354" s="308"/>
      <c r="CU354" s="308"/>
      <c r="CV354" s="308"/>
      <c r="CW354" s="308"/>
      <c r="CX354" s="308"/>
      <c r="CY354" s="308"/>
      <c r="CZ354" s="308"/>
      <c r="DA354" s="308"/>
      <c r="DB354" s="308"/>
      <c r="DC354" s="308"/>
      <c r="DD354" s="308"/>
      <c r="DE354" s="308"/>
      <c r="DF354" s="308"/>
      <c r="DG354" s="308"/>
      <c r="DH354" s="308"/>
      <c r="DI354" s="308"/>
      <c r="DJ354" s="308"/>
      <c r="DK354" s="308"/>
      <c r="DL354" s="308"/>
      <c r="DM354" s="308"/>
      <c r="DN354" s="308"/>
      <c r="DO354" s="308"/>
      <c r="DP354" s="308"/>
      <c r="DQ354" s="308"/>
      <c r="DR354" s="308"/>
      <c r="DS354" s="308"/>
      <c r="DT354" s="308"/>
      <c r="DU354" s="308"/>
      <c r="DV354" s="308"/>
      <c r="DW354" s="308"/>
      <c r="DX354" s="308"/>
      <c r="DY354" s="308"/>
      <c r="DZ354" s="308"/>
      <c r="EA354" s="308"/>
      <c r="EB354" s="308"/>
      <c r="EC354" s="308"/>
      <c r="ED354" s="308"/>
      <c r="EE354" s="308"/>
      <c r="EF354" s="308"/>
      <c r="EG354" s="308"/>
      <c r="EH354" s="308"/>
      <c r="EI354" s="308"/>
      <c r="EJ354" s="308"/>
      <c r="EK354" s="308"/>
      <c r="EL354" s="308"/>
      <c r="EM354" s="308"/>
      <c r="EN354" s="308"/>
      <c r="EO354" s="308"/>
      <c r="EP354" s="308"/>
      <c r="EQ354" s="308"/>
      <c r="ER354" s="308"/>
      <c r="ES354" s="308"/>
      <c r="ET354" s="308"/>
      <c r="EU354" s="308"/>
      <c r="EV354" s="308"/>
      <c r="EW354" s="308"/>
    </row>
    <row r="355" spans="2:153" x14ac:dyDescent="0.25">
      <c r="B355" s="360"/>
      <c r="C355" s="360"/>
      <c r="D355" s="360"/>
      <c r="E355" s="308"/>
      <c r="F355" s="308"/>
      <c r="G355" s="308"/>
      <c r="H355" s="361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08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08"/>
      <c r="AH355" s="308"/>
      <c r="AI355" s="308"/>
      <c r="AJ355" s="308"/>
      <c r="AK355" s="308"/>
      <c r="AL355" s="308"/>
      <c r="AM355" s="308"/>
      <c r="AN355" s="308"/>
      <c r="AO355" s="308"/>
      <c r="AP355" s="308"/>
      <c r="AQ355" s="308"/>
      <c r="AR355" s="308"/>
      <c r="AS355" s="308"/>
      <c r="AT355" s="308"/>
      <c r="AU355" s="308"/>
      <c r="AV355" s="308"/>
      <c r="AW355" s="308"/>
      <c r="AX355" s="308"/>
      <c r="AY355" s="308"/>
      <c r="AZ355" s="308"/>
      <c r="BA355" s="308"/>
      <c r="BB355" s="308"/>
      <c r="BC355" s="308"/>
      <c r="BD355" s="308"/>
      <c r="BE355" s="308"/>
      <c r="BF355" s="308"/>
      <c r="BG355" s="308"/>
      <c r="BH355" s="308"/>
      <c r="BI355" s="308"/>
      <c r="BJ355" s="308"/>
      <c r="BK355" s="308"/>
      <c r="BL355" s="308"/>
      <c r="BM355" s="308"/>
      <c r="BN355" s="308"/>
      <c r="BO355" s="308"/>
      <c r="BP355" s="308"/>
      <c r="BQ355" s="308"/>
      <c r="BR355" s="308"/>
      <c r="BS355" s="308"/>
      <c r="BT355" s="308"/>
      <c r="BU355" s="308"/>
      <c r="BV355" s="308"/>
      <c r="BW355" s="308"/>
      <c r="BX355" s="308"/>
      <c r="BY355" s="308"/>
      <c r="BZ355" s="308"/>
      <c r="CA355" s="308"/>
      <c r="CB355" s="308"/>
      <c r="CC355" s="308"/>
      <c r="CD355" s="308"/>
      <c r="CE355" s="308"/>
      <c r="CF355" s="308"/>
      <c r="CG355" s="308"/>
      <c r="CH355" s="308"/>
      <c r="CI355" s="308"/>
      <c r="CJ355" s="308"/>
      <c r="CK355" s="308"/>
      <c r="CL355" s="308"/>
      <c r="CM355" s="308"/>
      <c r="CN355" s="308"/>
      <c r="CO355" s="308"/>
      <c r="CP355" s="308"/>
      <c r="CQ355" s="308"/>
      <c r="CR355" s="308"/>
      <c r="CS355" s="308"/>
      <c r="CT355" s="308"/>
      <c r="CU355" s="308"/>
      <c r="CV355" s="308"/>
      <c r="CW355" s="308"/>
      <c r="CX355" s="308"/>
      <c r="CY355" s="308"/>
      <c r="CZ355" s="308"/>
      <c r="DA355" s="308"/>
      <c r="DB355" s="308"/>
      <c r="DC355" s="308"/>
      <c r="DD355" s="308"/>
      <c r="DE355" s="308"/>
      <c r="DF355" s="308"/>
      <c r="DG355" s="308"/>
      <c r="DH355" s="308"/>
      <c r="DI355" s="308"/>
      <c r="DJ355" s="308"/>
      <c r="DK355" s="308"/>
      <c r="DL355" s="308"/>
      <c r="DM355" s="308"/>
      <c r="DN355" s="308"/>
      <c r="DO355" s="308"/>
      <c r="DP355" s="308"/>
      <c r="DQ355" s="308"/>
      <c r="DR355" s="308"/>
      <c r="DS355" s="308"/>
      <c r="DT355" s="308"/>
      <c r="DU355" s="308"/>
      <c r="DV355" s="308"/>
      <c r="DW355" s="308"/>
      <c r="DX355" s="308"/>
      <c r="DY355" s="308"/>
      <c r="DZ355" s="308"/>
      <c r="EA355" s="308"/>
      <c r="EB355" s="308"/>
      <c r="EC355" s="308"/>
      <c r="ED355" s="308"/>
      <c r="EE355" s="308"/>
      <c r="EF355" s="308"/>
      <c r="EG355" s="308"/>
      <c r="EH355" s="308"/>
      <c r="EI355" s="308"/>
      <c r="EJ355" s="308"/>
      <c r="EK355" s="308"/>
      <c r="EL355" s="308"/>
      <c r="EM355" s="308"/>
      <c r="EN355" s="308"/>
      <c r="EO355" s="308"/>
      <c r="EP355" s="308"/>
      <c r="EQ355" s="308"/>
      <c r="ER355" s="308"/>
      <c r="ES355" s="308"/>
      <c r="ET355" s="308"/>
      <c r="EU355" s="308"/>
      <c r="EV355" s="308"/>
      <c r="EW355" s="308"/>
    </row>
    <row r="356" spans="2:153" x14ac:dyDescent="0.25">
      <c r="B356" s="360"/>
      <c r="C356" s="360"/>
      <c r="D356" s="360"/>
      <c r="E356" s="308"/>
      <c r="F356" s="308"/>
      <c r="G356" s="308"/>
      <c r="H356" s="361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  <c r="AA356" s="308"/>
      <c r="AB356" s="308"/>
      <c r="AC356" s="308"/>
      <c r="AD356" s="308"/>
      <c r="AE356" s="308"/>
      <c r="AF356" s="308"/>
      <c r="AG356" s="308"/>
      <c r="AH356" s="308"/>
      <c r="AI356" s="308"/>
      <c r="AJ356" s="308"/>
      <c r="AK356" s="308"/>
      <c r="AL356" s="308"/>
      <c r="AM356" s="308"/>
      <c r="AN356" s="308"/>
      <c r="AO356" s="308"/>
      <c r="AP356" s="308"/>
      <c r="AQ356" s="308"/>
      <c r="AR356" s="308"/>
      <c r="AS356" s="308"/>
      <c r="AT356" s="308"/>
      <c r="AU356" s="308"/>
      <c r="AV356" s="308"/>
      <c r="AW356" s="308"/>
      <c r="AX356" s="308"/>
      <c r="AY356" s="308"/>
      <c r="AZ356" s="308"/>
      <c r="BA356" s="308"/>
      <c r="BB356" s="308"/>
      <c r="BC356" s="308"/>
      <c r="BD356" s="308"/>
      <c r="BE356" s="308"/>
      <c r="BF356" s="308"/>
      <c r="BG356" s="308"/>
      <c r="BH356" s="308"/>
      <c r="BI356" s="308"/>
      <c r="BJ356" s="308"/>
      <c r="BK356" s="308"/>
      <c r="BL356" s="308"/>
      <c r="BM356" s="308"/>
      <c r="BN356" s="308"/>
      <c r="BO356" s="308"/>
      <c r="BP356" s="308"/>
      <c r="BQ356" s="308"/>
      <c r="BR356" s="308"/>
      <c r="BS356" s="308"/>
      <c r="BT356" s="308"/>
      <c r="BU356" s="308"/>
      <c r="BV356" s="308"/>
      <c r="BW356" s="308"/>
      <c r="BX356" s="308"/>
      <c r="BY356" s="308"/>
      <c r="BZ356" s="308"/>
      <c r="CA356" s="308"/>
      <c r="CB356" s="308"/>
      <c r="CC356" s="308"/>
      <c r="CD356" s="308"/>
      <c r="CE356" s="308"/>
      <c r="CF356" s="308"/>
      <c r="CG356" s="308"/>
      <c r="CH356" s="308"/>
      <c r="CI356" s="308"/>
      <c r="CJ356" s="308"/>
      <c r="CK356" s="308"/>
      <c r="CL356" s="308"/>
      <c r="CM356" s="308"/>
      <c r="CN356" s="308"/>
      <c r="CO356" s="308"/>
      <c r="CP356" s="308"/>
      <c r="CQ356" s="308"/>
      <c r="CR356" s="308"/>
      <c r="CS356" s="308"/>
      <c r="CT356" s="308"/>
      <c r="CU356" s="308"/>
      <c r="CV356" s="308"/>
      <c r="CW356" s="308"/>
      <c r="CX356" s="308"/>
      <c r="CY356" s="308"/>
      <c r="CZ356" s="308"/>
      <c r="DA356" s="308"/>
      <c r="DB356" s="308"/>
      <c r="DC356" s="308"/>
      <c r="DD356" s="308"/>
      <c r="DE356" s="308"/>
      <c r="DF356" s="308"/>
      <c r="DG356" s="308"/>
      <c r="DH356" s="308"/>
      <c r="DI356" s="308"/>
      <c r="DJ356" s="308"/>
      <c r="DK356" s="308"/>
      <c r="DL356" s="308"/>
      <c r="DM356" s="308"/>
      <c r="DN356" s="308"/>
      <c r="DO356" s="308"/>
      <c r="DP356" s="308"/>
      <c r="DQ356" s="308"/>
      <c r="DR356" s="308"/>
      <c r="DS356" s="308"/>
      <c r="DT356" s="308"/>
      <c r="DU356" s="308"/>
      <c r="DV356" s="308"/>
      <c r="DW356" s="308"/>
      <c r="DX356" s="308"/>
      <c r="DY356" s="308"/>
      <c r="DZ356" s="308"/>
      <c r="EA356" s="308"/>
      <c r="EB356" s="308"/>
      <c r="EC356" s="308"/>
      <c r="ED356" s="308"/>
      <c r="EE356" s="308"/>
      <c r="EF356" s="308"/>
      <c r="EG356" s="308"/>
      <c r="EH356" s="308"/>
      <c r="EI356" s="308"/>
      <c r="EJ356" s="308"/>
      <c r="EK356" s="308"/>
      <c r="EL356" s="308"/>
      <c r="EM356" s="308"/>
      <c r="EN356" s="308"/>
      <c r="EO356" s="308"/>
      <c r="EP356" s="308"/>
      <c r="EQ356" s="308"/>
      <c r="ER356" s="308"/>
      <c r="ES356" s="308"/>
      <c r="ET356" s="308"/>
      <c r="EU356" s="308"/>
      <c r="EV356" s="308"/>
      <c r="EW356" s="308"/>
    </row>
    <row r="357" spans="2:153" x14ac:dyDescent="0.25">
      <c r="B357" s="360"/>
      <c r="C357" s="360"/>
      <c r="D357" s="360"/>
      <c r="E357" s="308"/>
      <c r="F357" s="308"/>
      <c r="G357" s="308"/>
      <c r="H357" s="361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308"/>
      <c r="AI357" s="308"/>
      <c r="AJ357" s="308"/>
      <c r="AK357" s="308"/>
      <c r="AL357" s="308"/>
      <c r="AM357" s="308"/>
      <c r="AN357" s="308"/>
      <c r="AO357" s="308"/>
      <c r="AP357" s="308"/>
      <c r="AQ357" s="308"/>
      <c r="AR357" s="308"/>
      <c r="AS357" s="308"/>
      <c r="AT357" s="308"/>
      <c r="AU357" s="308"/>
      <c r="AV357" s="308"/>
      <c r="AW357" s="308"/>
      <c r="AX357" s="308"/>
      <c r="AY357" s="308"/>
      <c r="AZ357" s="308"/>
      <c r="BA357" s="308"/>
      <c r="BB357" s="308"/>
      <c r="BC357" s="308"/>
      <c r="BD357" s="308"/>
      <c r="BE357" s="308"/>
      <c r="BF357" s="308"/>
      <c r="BG357" s="308"/>
      <c r="BH357" s="308"/>
      <c r="BI357" s="308"/>
      <c r="BJ357" s="308"/>
      <c r="BK357" s="308"/>
      <c r="BL357" s="308"/>
      <c r="BM357" s="308"/>
      <c r="BN357" s="308"/>
      <c r="BO357" s="308"/>
      <c r="BP357" s="308"/>
      <c r="BQ357" s="308"/>
      <c r="BR357" s="308"/>
      <c r="BS357" s="308"/>
      <c r="BT357" s="308"/>
      <c r="BU357" s="308"/>
      <c r="BV357" s="308"/>
      <c r="BW357" s="308"/>
      <c r="BX357" s="308"/>
      <c r="BY357" s="308"/>
      <c r="BZ357" s="308"/>
      <c r="CA357" s="308"/>
      <c r="CB357" s="308"/>
      <c r="CC357" s="308"/>
      <c r="CD357" s="308"/>
      <c r="CE357" s="308"/>
      <c r="CF357" s="308"/>
      <c r="CG357" s="308"/>
      <c r="CH357" s="308"/>
      <c r="CI357" s="308"/>
      <c r="CJ357" s="308"/>
      <c r="CK357" s="308"/>
      <c r="CL357" s="308"/>
      <c r="CM357" s="308"/>
      <c r="CN357" s="308"/>
      <c r="CO357" s="308"/>
      <c r="CP357" s="308"/>
      <c r="CQ357" s="308"/>
      <c r="CR357" s="308"/>
      <c r="CS357" s="308"/>
      <c r="CT357" s="308"/>
      <c r="CU357" s="308"/>
      <c r="CV357" s="308"/>
      <c r="CW357" s="308"/>
      <c r="CX357" s="308"/>
      <c r="CY357" s="308"/>
      <c r="CZ357" s="308"/>
      <c r="DA357" s="308"/>
      <c r="DB357" s="308"/>
      <c r="DC357" s="308"/>
      <c r="DD357" s="308"/>
      <c r="DE357" s="308"/>
      <c r="DF357" s="308"/>
      <c r="DG357" s="308"/>
      <c r="DH357" s="308"/>
      <c r="DI357" s="308"/>
      <c r="DJ357" s="308"/>
      <c r="DK357" s="308"/>
      <c r="DL357" s="308"/>
      <c r="DM357" s="308"/>
      <c r="DN357" s="308"/>
      <c r="DO357" s="308"/>
      <c r="DP357" s="308"/>
      <c r="DQ357" s="308"/>
      <c r="DR357" s="308"/>
      <c r="DS357" s="308"/>
      <c r="DT357" s="308"/>
      <c r="DU357" s="308"/>
      <c r="DV357" s="308"/>
      <c r="DW357" s="308"/>
      <c r="DX357" s="308"/>
      <c r="DY357" s="308"/>
      <c r="DZ357" s="308"/>
      <c r="EA357" s="308"/>
      <c r="EB357" s="308"/>
      <c r="EC357" s="308"/>
      <c r="ED357" s="308"/>
      <c r="EE357" s="308"/>
      <c r="EF357" s="308"/>
      <c r="EG357" s="308"/>
      <c r="EH357" s="308"/>
      <c r="EI357" s="308"/>
      <c r="EJ357" s="308"/>
      <c r="EK357" s="308"/>
      <c r="EL357" s="308"/>
      <c r="EM357" s="308"/>
      <c r="EN357" s="308"/>
      <c r="EO357" s="308"/>
      <c r="EP357" s="308"/>
      <c r="EQ357" s="308"/>
      <c r="ER357" s="308"/>
      <c r="ES357" s="308"/>
      <c r="ET357" s="308"/>
      <c r="EU357" s="308"/>
      <c r="EV357" s="308"/>
      <c r="EW357" s="308"/>
    </row>
    <row r="358" spans="2:153" x14ac:dyDescent="0.25">
      <c r="B358" s="360"/>
      <c r="C358" s="360"/>
      <c r="D358" s="360"/>
      <c r="E358" s="308"/>
      <c r="F358" s="308"/>
      <c r="G358" s="308"/>
      <c r="H358" s="361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308"/>
      <c r="AI358" s="308"/>
      <c r="AJ358" s="308"/>
      <c r="AK358" s="308"/>
      <c r="AL358" s="308"/>
      <c r="AM358" s="308"/>
      <c r="AN358" s="308"/>
      <c r="AO358" s="308"/>
      <c r="AP358" s="308"/>
      <c r="AQ358" s="308"/>
      <c r="AR358" s="308"/>
      <c r="AS358" s="308"/>
      <c r="AT358" s="308"/>
      <c r="AU358" s="308"/>
      <c r="AV358" s="308"/>
      <c r="AW358" s="308"/>
      <c r="AX358" s="308"/>
      <c r="AY358" s="308"/>
      <c r="AZ358" s="308"/>
      <c r="BA358" s="308"/>
      <c r="BB358" s="308"/>
      <c r="BC358" s="308"/>
      <c r="BD358" s="308"/>
      <c r="BE358" s="308"/>
      <c r="BF358" s="308"/>
      <c r="BG358" s="308"/>
      <c r="BH358" s="308"/>
      <c r="BI358" s="308"/>
      <c r="BJ358" s="308"/>
      <c r="BK358" s="308"/>
      <c r="BL358" s="308"/>
      <c r="BM358" s="308"/>
      <c r="BN358" s="308"/>
      <c r="BO358" s="308"/>
      <c r="BP358" s="308"/>
      <c r="BQ358" s="308"/>
      <c r="BR358" s="308"/>
      <c r="BS358" s="308"/>
      <c r="BT358" s="308"/>
      <c r="BU358" s="308"/>
      <c r="BV358" s="308"/>
      <c r="BW358" s="308"/>
      <c r="BX358" s="308"/>
      <c r="BY358" s="308"/>
      <c r="BZ358" s="308"/>
      <c r="CA358" s="308"/>
      <c r="CB358" s="308"/>
      <c r="CC358" s="308"/>
      <c r="CD358" s="308"/>
      <c r="CE358" s="308"/>
      <c r="CF358" s="308"/>
      <c r="CG358" s="308"/>
      <c r="CH358" s="308"/>
      <c r="CI358" s="308"/>
      <c r="CJ358" s="308"/>
      <c r="CK358" s="308"/>
      <c r="CL358" s="308"/>
      <c r="CM358" s="308"/>
      <c r="CN358" s="308"/>
      <c r="CO358" s="308"/>
      <c r="CP358" s="308"/>
      <c r="CQ358" s="308"/>
      <c r="CR358" s="308"/>
      <c r="CS358" s="308"/>
      <c r="CT358" s="308"/>
      <c r="CU358" s="308"/>
      <c r="CV358" s="308"/>
      <c r="CW358" s="308"/>
      <c r="CX358" s="308"/>
      <c r="CY358" s="308"/>
      <c r="CZ358" s="308"/>
      <c r="DA358" s="308"/>
      <c r="DB358" s="308"/>
      <c r="DC358" s="308"/>
      <c r="DD358" s="308"/>
      <c r="DE358" s="308"/>
      <c r="DF358" s="308"/>
      <c r="DG358" s="308"/>
      <c r="DH358" s="308"/>
      <c r="DI358" s="308"/>
      <c r="DJ358" s="308"/>
      <c r="DK358" s="308"/>
      <c r="DL358" s="308"/>
      <c r="DM358" s="308"/>
      <c r="DN358" s="308"/>
      <c r="DO358" s="308"/>
      <c r="DP358" s="308"/>
      <c r="DQ358" s="308"/>
      <c r="DR358" s="308"/>
      <c r="DS358" s="308"/>
      <c r="DT358" s="308"/>
      <c r="DU358" s="308"/>
      <c r="DV358" s="308"/>
      <c r="DW358" s="308"/>
      <c r="DX358" s="308"/>
      <c r="DY358" s="308"/>
      <c r="DZ358" s="308"/>
      <c r="EA358" s="308"/>
      <c r="EB358" s="308"/>
      <c r="EC358" s="308"/>
      <c r="ED358" s="308"/>
      <c r="EE358" s="308"/>
      <c r="EF358" s="308"/>
      <c r="EG358" s="308"/>
      <c r="EH358" s="308"/>
      <c r="EI358" s="308"/>
      <c r="EJ358" s="308"/>
      <c r="EK358" s="308"/>
      <c r="EL358" s="308"/>
      <c r="EM358" s="308"/>
      <c r="EN358" s="308"/>
      <c r="EO358" s="308"/>
      <c r="EP358" s="308"/>
      <c r="EQ358" s="308"/>
      <c r="ER358" s="308"/>
      <c r="ES358" s="308"/>
      <c r="ET358" s="308"/>
      <c r="EU358" s="308"/>
      <c r="EV358" s="308"/>
      <c r="EW358" s="308"/>
    </row>
    <row r="359" spans="2:153" x14ac:dyDescent="0.25">
      <c r="B359" s="360"/>
      <c r="C359" s="360"/>
      <c r="D359" s="360"/>
      <c r="E359" s="308"/>
      <c r="F359" s="308"/>
      <c r="G359" s="308"/>
      <c r="H359" s="361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  <c r="AA359" s="308"/>
      <c r="AB359" s="308"/>
      <c r="AC359" s="308"/>
      <c r="AD359" s="308"/>
      <c r="AE359" s="308"/>
      <c r="AF359" s="308"/>
      <c r="AG359" s="308"/>
      <c r="AH359" s="308"/>
      <c r="AI359" s="308"/>
      <c r="AJ359" s="308"/>
      <c r="AK359" s="308"/>
      <c r="AL359" s="308"/>
      <c r="AM359" s="308"/>
      <c r="AN359" s="308"/>
      <c r="AO359" s="308"/>
      <c r="AP359" s="308"/>
      <c r="AQ359" s="308"/>
      <c r="AR359" s="308"/>
      <c r="AS359" s="308"/>
      <c r="AT359" s="308"/>
      <c r="AU359" s="308"/>
      <c r="AV359" s="308"/>
      <c r="AW359" s="308"/>
      <c r="AX359" s="308"/>
      <c r="AY359" s="308"/>
      <c r="AZ359" s="308"/>
      <c r="BA359" s="308"/>
      <c r="BB359" s="308"/>
      <c r="BC359" s="308"/>
      <c r="BD359" s="308"/>
      <c r="BE359" s="308"/>
      <c r="BF359" s="308"/>
      <c r="BG359" s="308"/>
      <c r="BH359" s="308"/>
      <c r="BI359" s="308"/>
      <c r="BJ359" s="308"/>
      <c r="BK359" s="308"/>
      <c r="BL359" s="308"/>
      <c r="BM359" s="308"/>
      <c r="BN359" s="308"/>
      <c r="BO359" s="308"/>
      <c r="BP359" s="308"/>
      <c r="BQ359" s="308"/>
      <c r="BR359" s="308"/>
      <c r="BS359" s="308"/>
      <c r="BT359" s="308"/>
      <c r="BU359" s="308"/>
      <c r="BV359" s="308"/>
      <c r="BW359" s="308"/>
      <c r="BX359" s="308"/>
      <c r="BY359" s="308"/>
      <c r="BZ359" s="308"/>
      <c r="CA359" s="308"/>
      <c r="CB359" s="308"/>
      <c r="CC359" s="308"/>
      <c r="CD359" s="308"/>
      <c r="CE359" s="308"/>
      <c r="CF359" s="308"/>
      <c r="CG359" s="308"/>
      <c r="CH359" s="308"/>
      <c r="CI359" s="308"/>
      <c r="CJ359" s="308"/>
      <c r="CK359" s="308"/>
      <c r="CL359" s="308"/>
      <c r="CM359" s="308"/>
      <c r="CN359" s="308"/>
      <c r="CO359" s="308"/>
      <c r="CP359" s="308"/>
      <c r="CQ359" s="308"/>
      <c r="CR359" s="308"/>
      <c r="CS359" s="308"/>
      <c r="CT359" s="308"/>
      <c r="CU359" s="308"/>
      <c r="CV359" s="308"/>
      <c r="CW359" s="308"/>
      <c r="CX359" s="308"/>
      <c r="CY359" s="308"/>
      <c r="CZ359" s="308"/>
      <c r="DA359" s="308"/>
      <c r="DB359" s="308"/>
      <c r="DC359" s="308"/>
      <c r="DD359" s="308"/>
      <c r="DE359" s="308"/>
      <c r="DF359" s="308"/>
      <c r="DG359" s="308"/>
      <c r="DH359" s="308"/>
      <c r="DI359" s="308"/>
      <c r="DJ359" s="308"/>
      <c r="DK359" s="308"/>
      <c r="DL359" s="308"/>
      <c r="DM359" s="308"/>
      <c r="DN359" s="308"/>
      <c r="DO359" s="308"/>
      <c r="DP359" s="308"/>
      <c r="DQ359" s="308"/>
      <c r="DR359" s="308"/>
      <c r="DS359" s="308"/>
      <c r="DT359" s="308"/>
      <c r="DU359" s="308"/>
      <c r="DV359" s="308"/>
      <c r="DW359" s="308"/>
      <c r="DX359" s="308"/>
      <c r="DY359" s="308"/>
      <c r="DZ359" s="308"/>
      <c r="EA359" s="308"/>
      <c r="EB359" s="308"/>
      <c r="EC359" s="308"/>
      <c r="ED359" s="308"/>
      <c r="EE359" s="308"/>
      <c r="EF359" s="308"/>
      <c r="EG359" s="308"/>
      <c r="EH359" s="308"/>
      <c r="EI359" s="308"/>
      <c r="EJ359" s="308"/>
      <c r="EK359" s="308"/>
      <c r="EL359" s="308"/>
      <c r="EM359" s="308"/>
      <c r="EN359" s="308"/>
      <c r="EO359" s="308"/>
      <c r="EP359" s="308"/>
      <c r="EQ359" s="308"/>
      <c r="ER359" s="308"/>
      <c r="ES359" s="308"/>
      <c r="ET359" s="308"/>
      <c r="EU359" s="308"/>
      <c r="EV359" s="308"/>
      <c r="EW359" s="308"/>
    </row>
    <row r="360" spans="2:153" x14ac:dyDescent="0.25">
      <c r="B360" s="360"/>
      <c r="C360" s="360"/>
      <c r="D360" s="360"/>
      <c r="E360" s="308"/>
      <c r="F360" s="308"/>
      <c r="G360" s="308"/>
      <c r="H360" s="361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  <c r="AP360" s="308"/>
      <c r="AQ360" s="308"/>
      <c r="AR360" s="308"/>
      <c r="AS360" s="308"/>
      <c r="AT360" s="308"/>
      <c r="AU360" s="308"/>
      <c r="AV360" s="308"/>
      <c r="AW360" s="308"/>
      <c r="AX360" s="308"/>
      <c r="AY360" s="308"/>
      <c r="AZ360" s="308"/>
      <c r="BA360" s="308"/>
      <c r="BB360" s="308"/>
      <c r="BC360" s="308"/>
      <c r="BD360" s="308"/>
      <c r="BE360" s="308"/>
      <c r="BF360" s="308"/>
      <c r="BG360" s="308"/>
      <c r="BH360" s="308"/>
      <c r="BI360" s="308"/>
      <c r="BJ360" s="308"/>
      <c r="BK360" s="308"/>
      <c r="BL360" s="308"/>
      <c r="BM360" s="308"/>
      <c r="BN360" s="308"/>
      <c r="BO360" s="308"/>
      <c r="BP360" s="308"/>
      <c r="BQ360" s="308"/>
      <c r="BR360" s="308"/>
      <c r="BS360" s="308"/>
      <c r="BT360" s="308"/>
      <c r="BU360" s="308"/>
      <c r="BV360" s="308"/>
      <c r="BW360" s="308"/>
      <c r="BX360" s="308"/>
      <c r="BY360" s="308"/>
      <c r="BZ360" s="308"/>
      <c r="CA360" s="308"/>
      <c r="CB360" s="308"/>
      <c r="CC360" s="308"/>
      <c r="CD360" s="308"/>
      <c r="CE360" s="308"/>
      <c r="CF360" s="308"/>
      <c r="CG360" s="308"/>
      <c r="CH360" s="308"/>
      <c r="CI360" s="308"/>
      <c r="CJ360" s="308"/>
      <c r="CK360" s="308"/>
      <c r="CL360" s="308"/>
      <c r="CM360" s="308"/>
      <c r="CN360" s="308"/>
      <c r="CO360" s="308"/>
      <c r="CP360" s="308"/>
      <c r="CQ360" s="308"/>
      <c r="CR360" s="308"/>
      <c r="CS360" s="308"/>
      <c r="CT360" s="308"/>
      <c r="CU360" s="308"/>
      <c r="CV360" s="308"/>
      <c r="CW360" s="308"/>
      <c r="CX360" s="308"/>
      <c r="CY360" s="308"/>
      <c r="CZ360" s="308"/>
      <c r="DA360" s="308"/>
      <c r="DB360" s="308"/>
      <c r="DC360" s="308"/>
      <c r="DD360" s="308"/>
      <c r="DE360" s="308"/>
      <c r="DF360" s="308"/>
      <c r="DG360" s="308"/>
      <c r="DH360" s="308"/>
      <c r="DI360" s="308"/>
      <c r="DJ360" s="308"/>
      <c r="DK360" s="308"/>
      <c r="DL360" s="308"/>
      <c r="DM360" s="308"/>
      <c r="DN360" s="308"/>
      <c r="DO360" s="308"/>
      <c r="DP360" s="308"/>
      <c r="DQ360" s="308"/>
      <c r="DR360" s="308"/>
      <c r="DS360" s="308"/>
      <c r="DT360" s="308"/>
      <c r="DU360" s="308"/>
      <c r="DV360" s="308"/>
      <c r="DW360" s="308"/>
      <c r="DX360" s="308"/>
      <c r="DY360" s="308"/>
      <c r="DZ360" s="308"/>
      <c r="EA360" s="308"/>
      <c r="EB360" s="308"/>
      <c r="EC360" s="308"/>
      <c r="ED360" s="308"/>
      <c r="EE360" s="308"/>
      <c r="EF360" s="308"/>
      <c r="EG360" s="308"/>
      <c r="EH360" s="308"/>
      <c r="EI360" s="308"/>
      <c r="EJ360" s="308"/>
      <c r="EK360" s="308"/>
      <c r="EL360" s="308"/>
      <c r="EM360" s="308"/>
      <c r="EN360" s="308"/>
      <c r="EO360" s="308"/>
      <c r="EP360" s="308"/>
      <c r="EQ360" s="308"/>
      <c r="ER360" s="308"/>
      <c r="ES360" s="308"/>
      <c r="ET360" s="308"/>
      <c r="EU360" s="308"/>
      <c r="EV360" s="308"/>
      <c r="EW360" s="308"/>
    </row>
    <row r="361" spans="2:153" x14ac:dyDescent="0.25">
      <c r="B361" s="360"/>
      <c r="C361" s="360"/>
      <c r="D361" s="360"/>
      <c r="E361" s="308"/>
      <c r="F361" s="308"/>
      <c r="G361" s="308"/>
      <c r="H361" s="361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08"/>
      <c r="X361" s="308"/>
      <c r="Y361" s="308"/>
      <c r="Z361" s="308"/>
      <c r="AA361" s="308"/>
      <c r="AB361" s="308"/>
      <c r="AC361" s="308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  <c r="AP361" s="308"/>
      <c r="AQ361" s="308"/>
      <c r="AR361" s="308"/>
      <c r="AS361" s="308"/>
      <c r="AT361" s="308"/>
      <c r="AU361" s="308"/>
      <c r="AV361" s="308"/>
      <c r="AW361" s="308"/>
      <c r="AX361" s="308"/>
      <c r="AY361" s="308"/>
      <c r="AZ361" s="308"/>
      <c r="BA361" s="308"/>
      <c r="BB361" s="308"/>
      <c r="BC361" s="308"/>
      <c r="BD361" s="308"/>
      <c r="BE361" s="308"/>
      <c r="BF361" s="308"/>
      <c r="BG361" s="308"/>
      <c r="BH361" s="308"/>
      <c r="BI361" s="308"/>
      <c r="BJ361" s="308"/>
      <c r="BK361" s="308"/>
      <c r="BL361" s="308"/>
      <c r="BM361" s="308"/>
      <c r="BN361" s="308"/>
      <c r="BO361" s="308"/>
      <c r="BP361" s="308"/>
      <c r="BQ361" s="308"/>
      <c r="BR361" s="308"/>
      <c r="BS361" s="308"/>
      <c r="BT361" s="308"/>
      <c r="BU361" s="308"/>
      <c r="BV361" s="308"/>
      <c r="BW361" s="308"/>
      <c r="BX361" s="308"/>
      <c r="BY361" s="308"/>
      <c r="BZ361" s="308"/>
      <c r="CA361" s="308"/>
      <c r="CB361" s="308"/>
      <c r="CC361" s="308"/>
      <c r="CD361" s="308"/>
      <c r="CE361" s="308"/>
      <c r="CF361" s="308"/>
      <c r="CG361" s="308"/>
      <c r="CH361" s="308"/>
      <c r="CI361" s="308"/>
      <c r="CJ361" s="308"/>
      <c r="CK361" s="308"/>
      <c r="CL361" s="308"/>
      <c r="CM361" s="308"/>
      <c r="CN361" s="308"/>
      <c r="CO361" s="308"/>
      <c r="CP361" s="308"/>
      <c r="CQ361" s="308"/>
      <c r="CR361" s="308"/>
      <c r="CS361" s="308"/>
      <c r="CT361" s="308"/>
      <c r="CU361" s="308"/>
      <c r="CV361" s="308"/>
      <c r="CW361" s="308"/>
      <c r="CX361" s="308"/>
      <c r="CY361" s="308"/>
      <c r="CZ361" s="308"/>
      <c r="DA361" s="308"/>
      <c r="DB361" s="308"/>
      <c r="DC361" s="308"/>
      <c r="DD361" s="308"/>
      <c r="DE361" s="308"/>
      <c r="DF361" s="308"/>
      <c r="DG361" s="308"/>
      <c r="DH361" s="308"/>
      <c r="DI361" s="308"/>
      <c r="DJ361" s="308"/>
      <c r="DK361" s="308"/>
      <c r="DL361" s="308"/>
      <c r="DM361" s="308"/>
      <c r="DN361" s="308"/>
      <c r="DO361" s="308"/>
      <c r="DP361" s="308"/>
      <c r="DQ361" s="308"/>
      <c r="DR361" s="308"/>
      <c r="DS361" s="308"/>
      <c r="DT361" s="308"/>
      <c r="DU361" s="308"/>
      <c r="DV361" s="308"/>
      <c r="DW361" s="308"/>
      <c r="DX361" s="308"/>
      <c r="DY361" s="308"/>
      <c r="DZ361" s="308"/>
      <c r="EA361" s="308"/>
      <c r="EB361" s="308"/>
      <c r="EC361" s="308"/>
      <c r="ED361" s="308"/>
      <c r="EE361" s="308"/>
      <c r="EF361" s="308"/>
      <c r="EG361" s="308"/>
      <c r="EH361" s="308"/>
      <c r="EI361" s="308"/>
      <c r="EJ361" s="308"/>
      <c r="EK361" s="308"/>
      <c r="EL361" s="308"/>
      <c r="EM361" s="308"/>
      <c r="EN361" s="308"/>
      <c r="EO361" s="308"/>
      <c r="EP361" s="308"/>
      <c r="EQ361" s="308"/>
      <c r="ER361" s="308"/>
      <c r="ES361" s="308"/>
      <c r="ET361" s="308"/>
      <c r="EU361" s="308"/>
      <c r="EV361" s="308"/>
      <c r="EW361" s="308"/>
    </row>
    <row r="362" spans="2:153" x14ac:dyDescent="0.25">
      <c r="B362" s="360"/>
      <c r="C362" s="360"/>
      <c r="D362" s="360"/>
      <c r="E362" s="308"/>
      <c r="F362" s="308"/>
      <c r="G362" s="308"/>
      <c r="H362" s="361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  <c r="AB362" s="308"/>
      <c r="AC362" s="308"/>
      <c r="AD362" s="308"/>
      <c r="AE362" s="308"/>
      <c r="AF362" s="308"/>
      <c r="AG362" s="308"/>
      <c r="AH362" s="308"/>
      <c r="AI362" s="308"/>
      <c r="AJ362" s="308"/>
      <c r="AK362" s="308"/>
      <c r="AL362" s="308"/>
      <c r="AM362" s="308"/>
      <c r="AN362" s="308"/>
      <c r="AO362" s="308"/>
      <c r="AP362" s="308"/>
      <c r="AQ362" s="308"/>
      <c r="AR362" s="308"/>
      <c r="AS362" s="308"/>
      <c r="AT362" s="308"/>
      <c r="AU362" s="308"/>
      <c r="AV362" s="308"/>
      <c r="AW362" s="308"/>
      <c r="AX362" s="308"/>
      <c r="AY362" s="308"/>
      <c r="AZ362" s="308"/>
      <c r="BA362" s="308"/>
      <c r="BB362" s="308"/>
      <c r="BC362" s="308"/>
      <c r="BD362" s="308"/>
      <c r="BE362" s="308"/>
      <c r="BF362" s="308"/>
      <c r="BG362" s="308"/>
      <c r="BH362" s="308"/>
      <c r="BI362" s="308"/>
      <c r="BJ362" s="308"/>
      <c r="BK362" s="308"/>
      <c r="BL362" s="308"/>
      <c r="BM362" s="308"/>
      <c r="BN362" s="308"/>
      <c r="BO362" s="308"/>
      <c r="BP362" s="308"/>
      <c r="BQ362" s="308"/>
      <c r="BR362" s="308"/>
      <c r="BS362" s="308"/>
      <c r="BT362" s="308"/>
      <c r="BU362" s="308"/>
      <c r="BV362" s="308"/>
      <c r="BW362" s="308"/>
      <c r="BX362" s="308"/>
      <c r="BY362" s="308"/>
      <c r="BZ362" s="308"/>
      <c r="CA362" s="308"/>
      <c r="CB362" s="308"/>
      <c r="CC362" s="308"/>
      <c r="CD362" s="308"/>
      <c r="CE362" s="308"/>
      <c r="CF362" s="308"/>
      <c r="CG362" s="308"/>
      <c r="CH362" s="308"/>
      <c r="CI362" s="308"/>
      <c r="CJ362" s="308"/>
      <c r="CK362" s="308"/>
      <c r="CL362" s="308"/>
      <c r="CM362" s="308"/>
      <c r="CN362" s="308"/>
      <c r="CO362" s="308"/>
      <c r="CP362" s="308"/>
      <c r="CQ362" s="308"/>
      <c r="CR362" s="308"/>
      <c r="CS362" s="308"/>
      <c r="CT362" s="308"/>
      <c r="CU362" s="308"/>
      <c r="CV362" s="308"/>
      <c r="CW362" s="308"/>
      <c r="CX362" s="308"/>
      <c r="CY362" s="308"/>
      <c r="CZ362" s="308"/>
      <c r="DA362" s="308"/>
      <c r="DB362" s="308"/>
      <c r="DC362" s="308"/>
      <c r="DD362" s="308"/>
      <c r="DE362" s="308"/>
      <c r="DF362" s="308"/>
      <c r="DG362" s="308"/>
      <c r="DH362" s="308"/>
      <c r="DI362" s="308"/>
      <c r="DJ362" s="308"/>
      <c r="DK362" s="308"/>
      <c r="DL362" s="308"/>
      <c r="DM362" s="308"/>
      <c r="DN362" s="308"/>
      <c r="DO362" s="308"/>
      <c r="DP362" s="308"/>
      <c r="DQ362" s="308"/>
      <c r="DR362" s="308"/>
      <c r="DS362" s="308"/>
      <c r="DT362" s="308"/>
      <c r="DU362" s="308"/>
      <c r="DV362" s="308"/>
      <c r="DW362" s="308"/>
      <c r="DX362" s="308"/>
      <c r="DY362" s="308"/>
      <c r="DZ362" s="308"/>
      <c r="EA362" s="308"/>
      <c r="EB362" s="308"/>
      <c r="EC362" s="308"/>
      <c r="ED362" s="308"/>
      <c r="EE362" s="308"/>
      <c r="EF362" s="308"/>
      <c r="EG362" s="308"/>
      <c r="EH362" s="308"/>
      <c r="EI362" s="308"/>
      <c r="EJ362" s="308"/>
      <c r="EK362" s="308"/>
      <c r="EL362" s="308"/>
      <c r="EM362" s="308"/>
      <c r="EN362" s="308"/>
      <c r="EO362" s="308"/>
      <c r="EP362" s="308"/>
      <c r="EQ362" s="308"/>
      <c r="ER362" s="308"/>
      <c r="ES362" s="308"/>
      <c r="ET362" s="308"/>
      <c r="EU362" s="308"/>
      <c r="EV362" s="308"/>
      <c r="EW362" s="308"/>
    </row>
    <row r="363" spans="2:153" x14ac:dyDescent="0.25">
      <c r="B363" s="360"/>
      <c r="C363" s="360"/>
      <c r="D363" s="360"/>
      <c r="E363" s="308"/>
      <c r="F363" s="308"/>
      <c r="G363" s="308"/>
      <c r="H363" s="361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08"/>
      <c r="X363" s="308"/>
      <c r="Y363" s="308"/>
      <c r="Z363" s="308"/>
      <c r="AA363" s="308"/>
      <c r="AB363" s="308"/>
      <c r="AC363" s="308"/>
      <c r="AD363" s="308"/>
      <c r="AE363" s="308"/>
      <c r="AF363" s="308"/>
      <c r="AG363" s="308"/>
      <c r="AH363" s="308"/>
      <c r="AI363" s="308"/>
      <c r="AJ363" s="308"/>
      <c r="AK363" s="308"/>
      <c r="AL363" s="308"/>
      <c r="AM363" s="308"/>
      <c r="AN363" s="308"/>
      <c r="AO363" s="308"/>
      <c r="AP363" s="308"/>
      <c r="AQ363" s="308"/>
      <c r="AR363" s="308"/>
      <c r="AS363" s="308"/>
      <c r="AT363" s="308"/>
      <c r="AU363" s="308"/>
      <c r="AV363" s="308"/>
      <c r="AW363" s="308"/>
      <c r="AX363" s="308"/>
      <c r="AY363" s="308"/>
      <c r="AZ363" s="308"/>
      <c r="BA363" s="308"/>
      <c r="BB363" s="308"/>
      <c r="BC363" s="308"/>
      <c r="BD363" s="308"/>
      <c r="BE363" s="308"/>
      <c r="BF363" s="308"/>
      <c r="BG363" s="308"/>
      <c r="BH363" s="308"/>
      <c r="BI363" s="308"/>
      <c r="BJ363" s="308"/>
      <c r="BK363" s="308"/>
      <c r="BL363" s="308"/>
      <c r="BM363" s="308"/>
      <c r="BN363" s="308"/>
      <c r="BO363" s="308"/>
      <c r="BP363" s="308"/>
      <c r="BQ363" s="308"/>
      <c r="BR363" s="308"/>
      <c r="BS363" s="308"/>
      <c r="BT363" s="308"/>
      <c r="BU363" s="308"/>
      <c r="BV363" s="308"/>
      <c r="BW363" s="308"/>
      <c r="BX363" s="308"/>
      <c r="BY363" s="308"/>
      <c r="BZ363" s="308"/>
      <c r="CA363" s="308"/>
      <c r="CB363" s="308"/>
      <c r="CC363" s="308"/>
      <c r="CD363" s="308"/>
      <c r="CE363" s="308"/>
      <c r="CF363" s="308"/>
      <c r="CG363" s="308"/>
      <c r="CH363" s="308"/>
      <c r="CI363" s="308"/>
      <c r="CJ363" s="308"/>
      <c r="CK363" s="308"/>
      <c r="CL363" s="308"/>
      <c r="CM363" s="308"/>
      <c r="CN363" s="308"/>
      <c r="CO363" s="308"/>
      <c r="CP363" s="308"/>
      <c r="CQ363" s="308"/>
      <c r="CR363" s="308"/>
      <c r="CS363" s="308"/>
      <c r="CT363" s="308"/>
      <c r="CU363" s="308"/>
      <c r="CV363" s="308"/>
      <c r="CW363" s="308"/>
      <c r="CX363" s="308"/>
      <c r="CY363" s="308"/>
      <c r="CZ363" s="308"/>
      <c r="DA363" s="308"/>
      <c r="DB363" s="308"/>
      <c r="DC363" s="308"/>
      <c r="DD363" s="308"/>
      <c r="DE363" s="308"/>
      <c r="DF363" s="308"/>
      <c r="DG363" s="308"/>
      <c r="DH363" s="308"/>
      <c r="DI363" s="308"/>
      <c r="DJ363" s="308"/>
      <c r="DK363" s="308"/>
      <c r="DL363" s="308"/>
      <c r="DM363" s="308"/>
      <c r="DN363" s="308"/>
      <c r="DO363" s="308"/>
      <c r="DP363" s="308"/>
      <c r="DQ363" s="308"/>
      <c r="DR363" s="308"/>
      <c r="DS363" s="308"/>
      <c r="DT363" s="308"/>
      <c r="DU363" s="308"/>
      <c r="DV363" s="308"/>
      <c r="DW363" s="308"/>
      <c r="DX363" s="308"/>
      <c r="DY363" s="308"/>
      <c r="DZ363" s="308"/>
      <c r="EA363" s="308"/>
      <c r="EB363" s="308"/>
      <c r="EC363" s="308"/>
      <c r="ED363" s="308"/>
      <c r="EE363" s="308"/>
      <c r="EF363" s="308"/>
      <c r="EG363" s="308"/>
      <c r="EH363" s="308"/>
      <c r="EI363" s="308"/>
      <c r="EJ363" s="308"/>
      <c r="EK363" s="308"/>
      <c r="EL363" s="308"/>
      <c r="EM363" s="308"/>
      <c r="EN363" s="308"/>
      <c r="EO363" s="308"/>
      <c r="EP363" s="308"/>
      <c r="EQ363" s="308"/>
      <c r="ER363" s="308"/>
      <c r="ES363" s="308"/>
      <c r="ET363" s="308"/>
      <c r="EU363" s="308"/>
      <c r="EV363" s="308"/>
      <c r="EW363" s="308"/>
    </row>
    <row r="364" spans="2:153" x14ac:dyDescent="0.25">
      <c r="B364" s="360"/>
      <c r="C364" s="360"/>
      <c r="D364" s="360"/>
      <c r="E364" s="308"/>
      <c r="F364" s="308"/>
      <c r="G364" s="308"/>
      <c r="H364" s="361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  <c r="AB364" s="308"/>
      <c r="AC364" s="308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  <c r="AP364" s="308"/>
      <c r="AQ364" s="308"/>
      <c r="AR364" s="308"/>
      <c r="AS364" s="308"/>
      <c r="AT364" s="308"/>
      <c r="AU364" s="308"/>
      <c r="AV364" s="308"/>
      <c r="AW364" s="308"/>
      <c r="AX364" s="308"/>
      <c r="AY364" s="308"/>
      <c r="AZ364" s="308"/>
      <c r="BA364" s="308"/>
      <c r="BB364" s="308"/>
      <c r="BC364" s="308"/>
      <c r="BD364" s="308"/>
      <c r="BE364" s="308"/>
      <c r="BF364" s="308"/>
      <c r="BG364" s="308"/>
      <c r="BH364" s="308"/>
      <c r="BI364" s="308"/>
      <c r="BJ364" s="308"/>
      <c r="BK364" s="308"/>
      <c r="BL364" s="308"/>
      <c r="BM364" s="308"/>
      <c r="BN364" s="308"/>
      <c r="BO364" s="308"/>
      <c r="BP364" s="308"/>
      <c r="BQ364" s="308"/>
      <c r="BR364" s="308"/>
      <c r="BS364" s="308"/>
      <c r="BT364" s="308"/>
      <c r="BU364" s="308"/>
      <c r="BV364" s="308"/>
      <c r="BW364" s="308"/>
      <c r="BX364" s="308"/>
      <c r="BY364" s="308"/>
      <c r="BZ364" s="308"/>
      <c r="CA364" s="308"/>
      <c r="CB364" s="308"/>
      <c r="CC364" s="308"/>
      <c r="CD364" s="308"/>
      <c r="CE364" s="308"/>
      <c r="CF364" s="308"/>
      <c r="CG364" s="308"/>
      <c r="CH364" s="308"/>
      <c r="CI364" s="308"/>
      <c r="CJ364" s="308"/>
      <c r="CK364" s="308"/>
      <c r="CL364" s="308"/>
      <c r="CM364" s="308"/>
      <c r="CN364" s="308"/>
      <c r="CO364" s="308"/>
      <c r="CP364" s="308"/>
      <c r="CQ364" s="308"/>
      <c r="CR364" s="308"/>
      <c r="CS364" s="308"/>
      <c r="CT364" s="308"/>
      <c r="CU364" s="308"/>
      <c r="CV364" s="308"/>
      <c r="CW364" s="308"/>
      <c r="CX364" s="308"/>
      <c r="CY364" s="308"/>
      <c r="CZ364" s="308"/>
      <c r="DA364" s="308"/>
      <c r="DB364" s="308"/>
      <c r="DC364" s="308"/>
      <c r="DD364" s="308"/>
      <c r="DE364" s="308"/>
      <c r="DF364" s="308"/>
      <c r="DG364" s="308"/>
      <c r="DH364" s="308"/>
      <c r="DI364" s="308"/>
      <c r="DJ364" s="308"/>
      <c r="DK364" s="308"/>
      <c r="DL364" s="308"/>
      <c r="DM364" s="308"/>
      <c r="DN364" s="308"/>
      <c r="DO364" s="308"/>
      <c r="DP364" s="308"/>
      <c r="DQ364" s="308"/>
      <c r="DR364" s="308"/>
      <c r="DS364" s="308"/>
      <c r="DT364" s="308"/>
      <c r="DU364" s="308"/>
      <c r="DV364" s="308"/>
      <c r="DW364" s="308"/>
      <c r="DX364" s="308"/>
      <c r="DY364" s="308"/>
      <c r="DZ364" s="308"/>
      <c r="EA364" s="308"/>
      <c r="EB364" s="308"/>
      <c r="EC364" s="308"/>
      <c r="ED364" s="308"/>
      <c r="EE364" s="308"/>
      <c r="EF364" s="308"/>
      <c r="EG364" s="308"/>
      <c r="EH364" s="308"/>
      <c r="EI364" s="308"/>
      <c r="EJ364" s="308"/>
      <c r="EK364" s="308"/>
      <c r="EL364" s="308"/>
      <c r="EM364" s="308"/>
      <c r="EN364" s="308"/>
      <c r="EO364" s="308"/>
      <c r="EP364" s="308"/>
      <c r="EQ364" s="308"/>
      <c r="ER364" s="308"/>
      <c r="ES364" s="308"/>
      <c r="ET364" s="308"/>
      <c r="EU364" s="308"/>
      <c r="EV364" s="308"/>
      <c r="EW364" s="308"/>
    </row>
    <row r="365" spans="2:153" x14ac:dyDescent="0.25">
      <c r="B365" s="360"/>
      <c r="C365" s="360"/>
      <c r="D365" s="360"/>
      <c r="E365" s="308"/>
      <c r="F365" s="308"/>
      <c r="G365" s="308"/>
      <c r="H365" s="361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08"/>
      <c r="X365" s="308"/>
      <c r="Y365" s="308"/>
      <c r="Z365" s="308"/>
      <c r="AA365" s="308"/>
      <c r="AB365" s="308"/>
      <c r="AC365" s="308"/>
      <c r="AD365" s="308"/>
      <c r="AE365" s="308"/>
      <c r="AF365" s="308"/>
      <c r="AG365" s="308"/>
      <c r="AH365" s="308"/>
      <c r="AI365" s="308"/>
      <c r="AJ365" s="308"/>
      <c r="AK365" s="308"/>
      <c r="AL365" s="308"/>
      <c r="AM365" s="308"/>
      <c r="AN365" s="308"/>
      <c r="AO365" s="308"/>
      <c r="AP365" s="308"/>
      <c r="AQ365" s="308"/>
      <c r="AR365" s="308"/>
      <c r="AS365" s="308"/>
      <c r="AT365" s="308"/>
      <c r="AU365" s="308"/>
      <c r="AV365" s="308"/>
      <c r="AW365" s="308"/>
      <c r="AX365" s="308"/>
      <c r="AY365" s="308"/>
      <c r="AZ365" s="308"/>
      <c r="BA365" s="308"/>
      <c r="BB365" s="308"/>
      <c r="BC365" s="308"/>
      <c r="BD365" s="308"/>
      <c r="BE365" s="308"/>
      <c r="BF365" s="308"/>
      <c r="BG365" s="308"/>
      <c r="BH365" s="308"/>
      <c r="BI365" s="308"/>
      <c r="BJ365" s="308"/>
      <c r="BK365" s="308"/>
      <c r="BL365" s="308"/>
      <c r="BM365" s="308"/>
      <c r="BN365" s="308"/>
      <c r="BO365" s="308"/>
      <c r="BP365" s="308"/>
      <c r="BQ365" s="308"/>
      <c r="BR365" s="308"/>
      <c r="BS365" s="308"/>
      <c r="BT365" s="308"/>
      <c r="BU365" s="308"/>
      <c r="BV365" s="308"/>
      <c r="BW365" s="308"/>
      <c r="BX365" s="308"/>
      <c r="BY365" s="308"/>
      <c r="BZ365" s="308"/>
      <c r="CA365" s="308"/>
      <c r="CB365" s="308"/>
      <c r="CC365" s="308"/>
      <c r="CD365" s="308"/>
      <c r="CE365" s="308"/>
      <c r="CF365" s="308"/>
      <c r="CG365" s="308"/>
      <c r="CH365" s="308"/>
      <c r="CI365" s="308"/>
      <c r="CJ365" s="308"/>
      <c r="CK365" s="308"/>
      <c r="CL365" s="308"/>
      <c r="CM365" s="308"/>
      <c r="CN365" s="308"/>
      <c r="CO365" s="308"/>
      <c r="CP365" s="308"/>
      <c r="CQ365" s="308"/>
      <c r="CR365" s="308"/>
      <c r="CS365" s="308"/>
      <c r="CT365" s="308"/>
      <c r="CU365" s="308"/>
      <c r="CV365" s="308"/>
      <c r="CW365" s="308"/>
      <c r="CX365" s="308"/>
      <c r="CY365" s="308"/>
      <c r="CZ365" s="308"/>
      <c r="DA365" s="308"/>
      <c r="DB365" s="308"/>
      <c r="DC365" s="308"/>
      <c r="DD365" s="308"/>
      <c r="DE365" s="308"/>
      <c r="DF365" s="308"/>
      <c r="DG365" s="308"/>
      <c r="DH365" s="308"/>
      <c r="DI365" s="308"/>
      <c r="DJ365" s="308"/>
      <c r="DK365" s="308"/>
      <c r="DL365" s="308"/>
      <c r="DM365" s="308"/>
      <c r="DN365" s="308"/>
      <c r="DO365" s="308"/>
      <c r="DP365" s="308"/>
      <c r="DQ365" s="308"/>
      <c r="DR365" s="308"/>
      <c r="DS365" s="308"/>
      <c r="DT365" s="308"/>
      <c r="DU365" s="308"/>
      <c r="DV365" s="308"/>
      <c r="DW365" s="308"/>
      <c r="DX365" s="308"/>
      <c r="DY365" s="308"/>
      <c r="DZ365" s="308"/>
      <c r="EA365" s="308"/>
      <c r="EB365" s="308"/>
      <c r="EC365" s="308"/>
      <c r="ED365" s="308"/>
      <c r="EE365" s="308"/>
      <c r="EF365" s="308"/>
      <c r="EG365" s="308"/>
      <c r="EH365" s="308"/>
      <c r="EI365" s="308"/>
      <c r="EJ365" s="308"/>
      <c r="EK365" s="308"/>
      <c r="EL365" s="308"/>
      <c r="EM365" s="308"/>
      <c r="EN365" s="308"/>
      <c r="EO365" s="308"/>
      <c r="EP365" s="308"/>
      <c r="EQ365" s="308"/>
      <c r="ER365" s="308"/>
      <c r="ES365" s="308"/>
      <c r="ET365" s="308"/>
      <c r="EU365" s="308"/>
      <c r="EV365" s="308"/>
      <c r="EW365" s="308"/>
    </row>
    <row r="366" spans="2:153" x14ac:dyDescent="0.25">
      <c r="B366" s="360"/>
      <c r="C366" s="360"/>
      <c r="D366" s="360"/>
      <c r="E366" s="308"/>
      <c r="F366" s="308"/>
      <c r="G366" s="308"/>
      <c r="H366" s="361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  <c r="AP366" s="308"/>
      <c r="AQ366" s="308"/>
      <c r="AR366" s="308"/>
      <c r="AS366" s="308"/>
      <c r="AT366" s="308"/>
      <c r="AU366" s="308"/>
      <c r="AV366" s="308"/>
      <c r="AW366" s="308"/>
      <c r="AX366" s="308"/>
      <c r="AY366" s="308"/>
      <c r="AZ366" s="308"/>
      <c r="BA366" s="308"/>
      <c r="BB366" s="308"/>
      <c r="BC366" s="308"/>
      <c r="BD366" s="308"/>
      <c r="BE366" s="308"/>
      <c r="BF366" s="308"/>
      <c r="BG366" s="308"/>
      <c r="BH366" s="308"/>
      <c r="BI366" s="308"/>
      <c r="BJ366" s="308"/>
      <c r="BK366" s="308"/>
      <c r="BL366" s="308"/>
      <c r="BM366" s="308"/>
      <c r="BN366" s="308"/>
      <c r="BO366" s="308"/>
      <c r="BP366" s="308"/>
      <c r="BQ366" s="308"/>
      <c r="BR366" s="308"/>
      <c r="BS366" s="308"/>
      <c r="BT366" s="308"/>
      <c r="BU366" s="308"/>
      <c r="BV366" s="308"/>
      <c r="BW366" s="308"/>
      <c r="BX366" s="308"/>
      <c r="BY366" s="308"/>
      <c r="BZ366" s="308"/>
      <c r="CA366" s="308"/>
      <c r="CB366" s="308"/>
      <c r="CC366" s="308"/>
      <c r="CD366" s="308"/>
      <c r="CE366" s="308"/>
      <c r="CF366" s="308"/>
      <c r="CG366" s="308"/>
      <c r="CH366" s="308"/>
      <c r="CI366" s="308"/>
      <c r="CJ366" s="308"/>
      <c r="CK366" s="308"/>
      <c r="CL366" s="308"/>
      <c r="CM366" s="308"/>
      <c r="CN366" s="308"/>
      <c r="CO366" s="308"/>
      <c r="CP366" s="308"/>
      <c r="CQ366" s="308"/>
      <c r="CR366" s="308"/>
      <c r="CS366" s="308"/>
      <c r="CT366" s="308"/>
      <c r="CU366" s="308"/>
      <c r="CV366" s="308"/>
      <c r="CW366" s="308"/>
      <c r="CX366" s="308"/>
      <c r="CY366" s="308"/>
      <c r="CZ366" s="308"/>
      <c r="DA366" s="308"/>
      <c r="DB366" s="308"/>
      <c r="DC366" s="308"/>
      <c r="DD366" s="308"/>
      <c r="DE366" s="308"/>
      <c r="DF366" s="308"/>
      <c r="DG366" s="308"/>
      <c r="DH366" s="308"/>
      <c r="DI366" s="308"/>
      <c r="DJ366" s="308"/>
      <c r="DK366" s="308"/>
      <c r="DL366" s="308"/>
      <c r="DM366" s="308"/>
      <c r="DN366" s="308"/>
      <c r="DO366" s="308"/>
      <c r="DP366" s="308"/>
      <c r="DQ366" s="308"/>
      <c r="DR366" s="308"/>
      <c r="DS366" s="308"/>
      <c r="DT366" s="308"/>
      <c r="DU366" s="308"/>
      <c r="DV366" s="308"/>
      <c r="DW366" s="308"/>
      <c r="DX366" s="308"/>
      <c r="DY366" s="308"/>
      <c r="DZ366" s="308"/>
      <c r="EA366" s="308"/>
      <c r="EB366" s="308"/>
      <c r="EC366" s="308"/>
      <c r="ED366" s="308"/>
      <c r="EE366" s="308"/>
      <c r="EF366" s="308"/>
      <c r="EG366" s="308"/>
      <c r="EH366" s="308"/>
      <c r="EI366" s="308"/>
      <c r="EJ366" s="308"/>
      <c r="EK366" s="308"/>
      <c r="EL366" s="308"/>
      <c r="EM366" s="308"/>
      <c r="EN366" s="308"/>
      <c r="EO366" s="308"/>
      <c r="EP366" s="308"/>
      <c r="EQ366" s="308"/>
      <c r="ER366" s="308"/>
      <c r="ES366" s="308"/>
      <c r="ET366" s="308"/>
      <c r="EU366" s="308"/>
      <c r="EV366" s="308"/>
      <c r="EW366" s="308"/>
    </row>
    <row r="367" spans="2:153" x14ac:dyDescent="0.25">
      <c r="B367" s="360"/>
      <c r="C367" s="360"/>
      <c r="D367" s="360"/>
      <c r="E367" s="308"/>
      <c r="F367" s="308"/>
      <c r="G367" s="308"/>
      <c r="H367" s="361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  <c r="AA367" s="308"/>
      <c r="AB367" s="308"/>
      <c r="AC367" s="308"/>
      <c r="AD367" s="308"/>
      <c r="AE367" s="308"/>
      <c r="AF367" s="308"/>
      <c r="AG367" s="308"/>
      <c r="AH367" s="308"/>
      <c r="AI367" s="308"/>
      <c r="AJ367" s="308"/>
      <c r="AK367" s="308"/>
      <c r="AL367" s="308"/>
      <c r="AM367" s="308"/>
      <c r="AN367" s="308"/>
      <c r="AO367" s="308"/>
      <c r="AP367" s="308"/>
      <c r="AQ367" s="308"/>
      <c r="AR367" s="308"/>
      <c r="AS367" s="308"/>
      <c r="AT367" s="308"/>
      <c r="AU367" s="308"/>
      <c r="AV367" s="308"/>
      <c r="AW367" s="308"/>
      <c r="AX367" s="308"/>
      <c r="AY367" s="308"/>
      <c r="AZ367" s="308"/>
      <c r="BA367" s="308"/>
      <c r="BB367" s="308"/>
      <c r="BC367" s="308"/>
      <c r="BD367" s="308"/>
      <c r="BE367" s="308"/>
      <c r="BF367" s="308"/>
      <c r="BG367" s="308"/>
      <c r="BH367" s="308"/>
      <c r="BI367" s="308"/>
      <c r="BJ367" s="308"/>
      <c r="BK367" s="308"/>
      <c r="BL367" s="308"/>
      <c r="BM367" s="308"/>
      <c r="BN367" s="308"/>
      <c r="BO367" s="308"/>
      <c r="BP367" s="308"/>
      <c r="BQ367" s="308"/>
      <c r="BR367" s="308"/>
      <c r="BS367" s="308"/>
      <c r="BT367" s="308"/>
      <c r="BU367" s="308"/>
      <c r="BV367" s="308"/>
      <c r="BW367" s="308"/>
      <c r="BX367" s="308"/>
      <c r="BY367" s="308"/>
      <c r="BZ367" s="308"/>
      <c r="CA367" s="308"/>
      <c r="CB367" s="308"/>
      <c r="CC367" s="308"/>
      <c r="CD367" s="308"/>
      <c r="CE367" s="308"/>
      <c r="CF367" s="308"/>
      <c r="CG367" s="308"/>
      <c r="CH367" s="308"/>
      <c r="CI367" s="308"/>
      <c r="CJ367" s="308"/>
      <c r="CK367" s="308"/>
      <c r="CL367" s="308"/>
      <c r="CM367" s="308"/>
      <c r="CN367" s="308"/>
      <c r="CO367" s="308"/>
      <c r="CP367" s="308"/>
      <c r="CQ367" s="308"/>
      <c r="CR367" s="308"/>
      <c r="CS367" s="308"/>
      <c r="CT367" s="308"/>
      <c r="CU367" s="308"/>
      <c r="CV367" s="308"/>
      <c r="CW367" s="308"/>
      <c r="CX367" s="308"/>
      <c r="CY367" s="308"/>
      <c r="CZ367" s="308"/>
      <c r="DA367" s="308"/>
      <c r="DB367" s="308"/>
      <c r="DC367" s="308"/>
      <c r="DD367" s="308"/>
      <c r="DE367" s="308"/>
      <c r="DF367" s="308"/>
      <c r="DG367" s="308"/>
      <c r="DH367" s="308"/>
      <c r="DI367" s="308"/>
      <c r="DJ367" s="308"/>
      <c r="DK367" s="308"/>
      <c r="DL367" s="308"/>
      <c r="DM367" s="308"/>
      <c r="DN367" s="308"/>
      <c r="DO367" s="308"/>
      <c r="DP367" s="308"/>
      <c r="DQ367" s="308"/>
      <c r="DR367" s="308"/>
      <c r="DS367" s="308"/>
      <c r="DT367" s="308"/>
      <c r="DU367" s="308"/>
      <c r="DV367" s="308"/>
      <c r="DW367" s="308"/>
      <c r="DX367" s="308"/>
      <c r="DY367" s="308"/>
      <c r="DZ367" s="308"/>
      <c r="EA367" s="308"/>
      <c r="EB367" s="308"/>
      <c r="EC367" s="308"/>
      <c r="ED367" s="308"/>
      <c r="EE367" s="308"/>
      <c r="EF367" s="308"/>
      <c r="EG367" s="308"/>
      <c r="EH367" s="308"/>
      <c r="EI367" s="308"/>
      <c r="EJ367" s="308"/>
      <c r="EK367" s="308"/>
      <c r="EL367" s="308"/>
      <c r="EM367" s="308"/>
      <c r="EN367" s="308"/>
      <c r="EO367" s="308"/>
      <c r="EP367" s="308"/>
      <c r="EQ367" s="308"/>
      <c r="ER367" s="308"/>
      <c r="ES367" s="308"/>
      <c r="ET367" s="308"/>
      <c r="EU367" s="308"/>
      <c r="EV367" s="308"/>
      <c r="EW367" s="308"/>
    </row>
    <row r="368" spans="2:153" x14ac:dyDescent="0.25">
      <c r="B368" s="360"/>
      <c r="C368" s="360"/>
      <c r="D368" s="360"/>
      <c r="E368" s="308"/>
      <c r="F368" s="308"/>
      <c r="G368" s="308"/>
      <c r="H368" s="361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08"/>
      <c r="X368" s="308"/>
      <c r="Y368" s="308"/>
      <c r="Z368" s="308"/>
      <c r="AA368" s="308"/>
      <c r="AB368" s="308"/>
      <c r="AC368" s="308"/>
      <c r="AD368" s="308"/>
      <c r="AE368" s="308"/>
      <c r="AF368" s="308"/>
      <c r="AG368" s="308"/>
      <c r="AH368" s="308"/>
      <c r="AI368" s="308"/>
      <c r="AJ368" s="308"/>
      <c r="AK368" s="308"/>
      <c r="AL368" s="308"/>
      <c r="AM368" s="308"/>
      <c r="AN368" s="308"/>
      <c r="AO368" s="308"/>
      <c r="AP368" s="308"/>
      <c r="AQ368" s="308"/>
      <c r="AR368" s="308"/>
      <c r="AS368" s="308"/>
      <c r="AT368" s="308"/>
      <c r="AU368" s="308"/>
      <c r="AV368" s="308"/>
      <c r="AW368" s="308"/>
      <c r="AX368" s="308"/>
      <c r="AY368" s="308"/>
      <c r="AZ368" s="308"/>
      <c r="BA368" s="308"/>
      <c r="BB368" s="308"/>
      <c r="BC368" s="308"/>
      <c r="BD368" s="308"/>
      <c r="BE368" s="308"/>
      <c r="BF368" s="308"/>
      <c r="BG368" s="308"/>
      <c r="BH368" s="308"/>
      <c r="BI368" s="308"/>
      <c r="BJ368" s="308"/>
      <c r="BK368" s="308"/>
      <c r="BL368" s="308"/>
      <c r="BM368" s="308"/>
      <c r="BN368" s="308"/>
      <c r="BO368" s="308"/>
      <c r="BP368" s="308"/>
      <c r="BQ368" s="308"/>
      <c r="BR368" s="308"/>
      <c r="BS368" s="308"/>
      <c r="BT368" s="308"/>
      <c r="BU368" s="308"/>
      <c r="BV368" s="308"/>
      <c r="BW368" s="308"/>
      <c r="BX368" s="308"/>
      <c r="BY368" s="308"/>
      <c r="BZ368" s="308"/>
      <c r="CA368" s="308"/>
      <c r="CB368" s="308"/>
      <c r="CC368" s="308"/>
      <c r="CD368" s="308"/>
      <c r="CE368" s="308"/>
      <c r="CF368" s="308"/>
      <c r="CG368" s="308"/>
      <c r="CH368" s="308"/>
      <c r="CI368" s="308"/>
      <c r="CJ368" s="308"/>
      <c r="CK368" s="308"/>
      <c r="CL368" s="308"/>
      <c r="CM368" s="308"/>
      <c r="CN368" s="308"/>
      <c r="CO368" s="308"/>
      <c r="CP368" s="308"/>
      <c r="CQ368" s="308"/>
      <c r="CR368" s="308"/>
      <c r="CS368" s="308"/>
      <c r="CT368" s="308"/>
      <c r="CU368" s="308"/>
      <c r="CV368" s="308"/>
      <c r="CW368" s="308"/>
      <c r="CX368" s="308"/>
      <c r="CY368" s="308"/>
      <c r="CZ368" s="308"/>
      <c r="DA368" s="308"/>
      <c r="DB368" s="308"/>
      <c r="DC368" s="308"/>
      <c r="DD368" s="308"/>
      <c r="DE368" s="308"/>
      <c r="DF368" s="308"/>
      <c r="DG368" s="308"/>
      <c r="DH368" s="308"/>
      <c r="DI368" s="308"/>
      <c r="DJ368" s="308"/>
      <c r="DK368" s="308"/>
      <c r="DL368" s="308"/>
      <c r="DM368" s="308"/>
      <c r="DN368" s="308"/>
      <c r="DO368" s="308"/>
      <c r="DP368" s="308"/>
      <c r="DQ368" s="308"/>
      <c r="DR368" s="308"/>
      <c r="DS368" s="308"/>
      <c r="DT368" s="308"/>
      <c r="DU368" s="308"/>
      <c r="DV368" s="308"/>
      <c r="DW368" s="308"/>
      <c r="DX368" s="308"/>
      <c r="DY368" s="308"/>
      <c r="DZ368" s="308"/>
      <c r="EA368" s="308"/>
      <c r="EB368" s="308"/>
      <c r="EC368" s="308"/>
      <c r="ED368" s="308"/>
      <c r="EE368" s="308"/>
      <c r="EF368" s="308"/>
      <c r="EG368" s="308"/>
      <c r="EH368" s="308"/>
      <c r="EI368" s="308"/>
      <c r="EJ368" s="308"/>
      <c r="EK368" s="308"/>
      <c r="EL368" s="308"/>
      <c r="EM368" s="308"/>
      <c r="EN368" s="308"/>
      <c r="EO368" s="308"/>
      <c r="EP368" s="308"/>
      <c r="EQ368" s="308"/>
      <c r="ER368" s="308"/>
      <c r="ES368" s="308"/>
      <c r="ET368" s="308"/>
      <c r="EU368" s="308"/>
      <c r="EV368" s="308"/>
      <c r="EW368" s="308"/>
    </row>
    <row r="369" spans="2:153" x14ac:dyDescent="0.25">
      <c r="B369" s="360"/>
      <c r="C369" s="360"/>
      <c r="D369" s="360"/>
      <c r="E369" s="308"/>
      <c r="F369" s="308"/>
      <c r="G369" s="308"/>
      <c r="H369" s="361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  <c r="AA369" s="308"/>
      <c r="AB369" s="308"/>
      <c r="AC369" s="308"/>
      <c r="AD369" s="308"/>
      <c r="AE369" s="308"/>
      <c r="AF369" s="308"/>
      <c r="AG369" s="308"/>
      <c r="AH369" s="308"/>
      <c r="AI369" s="308"/>
      <c r="AJ369" s="308"/>
      <c r="AK369" s="308"/>
      <c r="AL369" s="308"/>
      <c r="AM369" s="308"/>
      <c r="AN369" s="308"/>
      <c r="AO369" s="308"/>
      <c r="AP369" s="308"/>
      <c r="AQ369" s="308"/>
      <c r="AR369" s="308"/>
      <c r="AS369" s="308"/>
      <c r="AT369" s="308"/>
      <c r="AU369" s="308"/>
      <c r="AV369" s="308"/>
      <c r="AW369" s="308"/>
      <c r="AX369" s="308"/>
      <c r="AY369" s="308"/>
      <c r="AZ369" s="308"/>
      <c r="BA369" s="308"/>
      <c r="BB369" s="308"/>
      <c r="BC369" s="308"/>
      <c r="BD369" s="308"/>
      <c r="BE369" s="308"/>
      <c r="BF369" s="308"/>
      <c r="BG369" s="308"/>
      <c r="BH369" s="308"/>
      <c r="BI369" s="308"/>
      <c r="BJ369" s="308"/>
      <c r="BK369" s="308"/>
      <c r="BL369" s="308"/>
      <c r="BM369" s="308"/>
      <c r="BN369" s="308"/>
      <c r="BO369" s="308"/>
      <c r="BP369" s="308"/>
      <c r="BQ369" s="308"/>
      <c r="BR369" s="308"/>
      <c r="BS369" s="308"/>
      <c r="BT369" s="308"/>
      <c r="BU369" s="308"/>
      <c r="BV369" s="308"/>
      <c r="BW369" s="308"/>
      <c r="BX369" s="308"/>
      <c r="BY369" s="308"/>
      <c r="BZ369" s="308"/>
      <c r="CA369" s="308"/>
      <c r="CB369" s="308"/>
      <c r="CC369" s="308"/>
      <c r="CD369" s="308"/>
      <c r="CE369" s="308"/>
      <c r="CF369" s="308"/>
      <c r="CG369" s="308"/>
      <c r="CH369" s="308"/>
      <c r="CI369" s="308"/>
      <c r="CJ369" s="308"/>
      <c r="CK369" s="308"/>
      <c r="CL369" s="308"/>
      <c r="CM369" s="308"/>
      <c r="CN369" s="308"/>
      <c r="CO369" s="308"/>
      <c r="CP369" s="308"/>
      <c r="CQ369" s="308"/>
      <c r="CR369" s="308"/>
      <c r="CS369" s="308"/>
      <c r="CT369" s="308"/>
      <c r="CU369" s="308"/>
      <c r="CV369" s="308"/>
      <c r="CW369" s="308"/>
      <c r="CX369" s="308"/>
      <c r="CY369" s="308"/>
      <c r="CZ369" s="308"/>
      <c r="DA369" s="308"/>
      <c r="DB369" s="308"/>
      <c r="DC369" s="308"/>
      <c r="DD369" s="308"/>
      <c r="DE369" s="308"/>
      <c r="DF369" s="308"/>
      <c r="DG369" s="308"/>
      <c r="DH369" s="308"/>
      <c r="DI369" s="308"/>
      <c r="DJ369" s="308"/>
      <c r="DK369" s="308"/>
      <c r="DL369" s="308"/>
      <c r="DM369" s="308"/>
      <c r="DN369" s="308"/>
      <c r="DO369" s="308"/>
      <c r="DP369" s="308"/>
      <c r="DQ369" s="308"/>
      <c r="DR369" s="308"/>
      <c r="DS369" s="308"/>
      <c r="DT369" s="308"/>
      <c r="DU369" s="308"/>
      <c r="DV369" s="308"/>
      <c r="DW369" s="308"/>
      <c r="DX369" s="308"/>
      <c r="DY369" s="308"/>
      <c r="DZ369" s="308"/>
      <c r="EA369" s="308"/>
      <c r="EB369" s="308"/>
      <c r="EC369" s="308"/>
      <c r="ED369" s="308"/>
      <c r="EE369" s="308"/>
      <c r="EF369" s="308"/>
      <c r="EG369" s="308"/>
      <c r="EH369" s="308"/>
      <c r="EI369" s="308"/>
      <c r="EJ369" s="308"/>
      <c r="EK369" s="308"/>
      <c r="EL369" s="308"/>
      <c r="EM369" s="308"/>
      <c r="EN369" s="308"/>
      <c r="EO369" s="308"/>
      <c r="EP369" s="308"/>
      <c r="EQ369" s="308"/>
      <c r="ER369" s="308"/>
      <c r="ES369" s="308"/>
      <c r="ET369" s="308"/>
      <c r="EU369" s="308"/>
      <c r="EV369" s="308"/>
      <c r="EW369" s="308"/>
    </row>
    <row r="370" spans="2:153" x14ac:dyDescent="0.25">
      <c r="B370" s="360"/>
      <c r="C370" s="360"/>
      <c r="D370" s="360"/>
      <c r="E370" s="308"/>
      <c r="F370" s="308"/>
      <c r="G370" s="308"/>
      <c r="H370" s="361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  <c r="AA370" s="308"/>
      <c r="AB370" s="308"/>
      <c r="AC370" s="308"/>
      <c r="AD370" s="308"/>
      <c r="AE370" s="308"/>
      <c r="AF370" s="308"/>
      <c r="AG370" s="308"/>
      <c r="AH370" s="308"/>
      <c r="AI370" s="308"/>
      <c r="AJ370" s="308"/>
      <c r="AK370" s="308"/>
      <c r="AL370" s="308"/>
      <c r="AM370" s="308"/>
      <c r="AN370" s="308"/>
      <c r="AO370" s="308"/>
      <c r="AP370" s="308"/>
      <c r="AQ370" s="308"/>
      <c r="AR370" s="308"/>
      <c r="AS370" s="308"/>
      <c r="AT370" s="308"/>
      <c r="AU370" s="308"/>
      <c r="AV370" s="308"/>
      <c r="AW370" s="308"/>
      <c r="AX370" s="308"/>
      <c r="AY370" s="308"/>
      <c r="AZ370" s="308"/>
      <c r="BA370" s="308"/>
      <c r="BB370" s="308"/>
      <c r="BC370" s="308"/>
      <c r="BD370" s="308"/>
      <c r="BE370" s="308"/>
      <c r="BF370" s="308"/>
      <c r="BG370" s="308"/>
      <c r="BH370" s="308"/>
      <c r="BI370" s="308"/>
      <c r="BJ370" s="308"/>
      <c r="BK370" s="308"/>
      <c r="BL370" s="308"/>
      <c r="BM370" s="308"/>
      <c r="BN370" s="308"/>
      <c r="BO370" s="308"/>
      <c r="BP370" s="308"/>
      <c r="BQ370" s="308"/>
      <c r="BR370" s="308"/>
      <c r="BS370" s="308"/>
      <c r="BT370" s="308"/>
      <c r="BU370" s="308"/>
      <c r="BV370" s="308"/>
      <c r="BW370" s="308"/>
      <c r="BX370" s="308"/>
      <c r="BY370" s="308"/>
      <c r="BZ370" s="308"/>
      <c r="CA370" s="308"/>
      <c r="CB370" s="308"/>
      <c r="CC370" s="308"/>
      <c r="CD370" s="308"/>
      <c r="CE370" s="308"/>
      <c r="CF370" s="308"/>
      <c r="CG370" s="308"/>
      <c r="CH370" s="308"/>
      <c r="CI370" s="308"/>
      <c r="CJ370" s="308"/>
      <c r="CK370" s="308"/>
      <c r="CL370" s="308"/>
      <c r="CM370" s="308"/>
      <c r="CN370" s="308"/>
      <c r="CO370" s="308"/>
      <c r="CP370" s="308"/>
      <c r="CQ370" s="308"/>
      <c r="CR370" s="308"/>
      <c r="CS370" s="308"/>
      <c r="CT370" s="308"/>
      <c r="CU370" s="308"/>
      <c r="CV370" s="308"/>
      <c r="CW370" s="308"/>
      <c r="CX370" s="308"/>
      <c r="CY370" s="308"/>
      <c r="CZ370" s="308"/>
      <c r="DA370" s="308"/>
      <c r="DB370" s="308"/>
      <c r="DC370" s="308"/>
      <c r="DD370" s="308"/>
      <c r="DE370" s="308"/>
      <c r="DF370" s="308"/>
      <c r="DG370" s="308"/>
      <c r="DH370" s="308"/>
      <c r="DI370" s="308"/>
      <c r="DJ370" s="308"/>
      <c r="DK370" s="308"/>
      <c r="DL370" s="308"/>
      <c r="DM370" s="308"/>
      <c r="DN370" s="308"/>
      <c r="DO370" s="308"/>
      <c r="DP370" s="308"/>
      <c r="DQ370" s="308"/>
      <c r="DR370" s="308"/>
      <c r="DS370" s="308"/>
      <c r="DT370" s="308"/>
      <c r="DU370" s="308"/>
      <c r="DV370" s="308"/>
      <c r="DW370" s="308"/>
      <c r="DX370" s="308"/>
      <c r="DY370" s="308"/>
      <c r="DZ370" s="308"/>
      <c r="EA370" s="308"/>
      <c r="EB370" s="308"/>
      <c r="EC370" s="308"/>
      <c r="ED370" s="308"/>
      <c r="EE370" s="308"/>
      <c r="EF370" s="308"/>
      <c r="EG370" s="308"/>
      <c r="EH370" s="308"/>
      <c r="EI370" s="308"/>
      <c r="EJ370" s="308"/>
      <c r="EK370" s="308"/>
      <c r="EL370" s="308"/>
      <c r="EM370" s="308"/>
      <c r="EN370" s="308"/>
      <c r="EO370" s="308"/>
      <c r="EP370" s="308"/>
      <c r="EQ370" s="308"/>
      <c r="ER370" s="308"/>
      <c r="ES370" s="308"/>
      <c r="ET370" s="308"/>
      <c r="EU370" s="308"/>
      <c r="EV370" s="308"/>
      <c r="EW370" s="308"/>
    </row>
    <row r="371" spans="2:153" x14ac:dyDescent="0.25">
      <c r="B371" s="360"/>
      <c r="C371" s="360"/>
      <c r="D371" s="360"/>
      <c r="E371" s="308"/>
      <c r="F371" s="308"/>
      <c r="G371" s="308"/>
      <c r="H371" s="361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  <c r="AA371" s="308"/>
      <c r="AB371" s="308"/>
      <c r="AC371" s="308"/>
      <c r="AD371" s="308"/>
      <c r="AE371" s="308"/>
      <c r="AF371" s="308"/>
      <c r="AG371" s="308"/>
      <c r="AH371" s="308"/>
      <c r="AI371" s="308"/>
      <c r="AJ371" s="308"/>
      <c r="AK371" s="308"/>
      <c r="AL371" s="308"/>
      <c r="AM371" s="308"/>
      <c r="AN371" s="308"/>
      <c r="AO371" s="308"/>
      <c r="AP371" s="308"/>
      <c r="AQ371" s="308"/>
      <c r="AR371" s="308"/>
      <c r="AS371" s="308"/>
      <c r="AT371" s="308"/>
      <c r="AU371" s="308"/>
      <c r="AV371" s="308"/>
      <c r="AW371" s="308"/>
      <c r="AX371" s="308"/>
      <c r="AY371" s="308"/>
      <c r="AZ371" s="308"/>
      <c r="BA371" s="308"/>
      <c r="BB371" s="308"/>
      <c r="BC371" s="308"/>
      <c r="BD371" s="308"/>
      <c r="BE371" s="308"/>
      <c r="BF371" s="308"/>
      <c r="BG371" s="308"/>
      <c r="BH371" s="308"/>
      <c r="BI371" s="308"/>
      <c r="BJ371" s="308"/>
      <c r="BK371" s="308"/>
      <c r="BL371" s="308"/>
      <c r="BM371" s="308"/>
      <c r="BN371" s="308"/>
      <c r="BO371" s="308"/>
      <c r="BP371" s="308"/>
      <c r="BQ371" s="308"/>
      <c r="BR371" s="308"/>
      <c r="BS371" s="308"/>
      <c r="BT371" s="308"/>
      <c r="BU371" s="308"/>
      <c r="BV371" s="308"/>
      <c r="BW371" s="308"/>
      <c r="BX371" s="308"/>
      <c r="BY371" s="308"/>
      <c r="BZ371" s="308"/>
      <c r="CA371" s="308"/>
      <c r="CB371" s="308"/>
      <c r="CC371" s="308"/>
      <c r="CD371" s="308"/>
      <c r="CE371" s="308"/>
      <c r="CF371" s="308"/>
      <c r="CG371" s="308"/>
      <c r="CH371" s="308"/>
      <c r="CI371" s="308"/>
      <c r="CJ371" s="308"/>
      <c r="CK371" s="308"/>
      <c r="CL371" s="308"/>
      <c r="CM371" s="308"/>
      <c r="CN371" s="308"/>
      <c r="CO371" s="308"/>
      <c r="CP371" s="308"/>
      <c r="CQ371" s="308"/>
      <c r="CR371" s="308"/>
      <c r="CS371" s="308"/>
      <c r="CT371" s="308"/>
      <c r="CU371" s="308"/>
      <c r="CV371" s="308"/>
      <c r="CW371" s="308"/>
      <c r="CX371" s="308"/>
      <c r="CY371" s="308"/>
      <c r="CZ371" s="308"/>
      <c r="DA371" s="308"/>
      <c r="DB371" s="308"/>
      <c r="DC371" s="308"/>
      <c r="DD371" s="308"/>
      <c r="DE371" s="308"/>
      <c r="DF371" s="308"/>
      <c r="DG371" s="308"/>
      <c r="DH371" s="308"/>
      <c r="DI371" s="308"/>
      <c r="DJ371" s="308"/>
      <c r="DK371" s="308"/>
      <c r="DL371" s="308"/>
      <c r="DM371" s="308"/>
      <c r="DN371" s="308"/>
      <c r="DO371" s="308"/>
      <c r="DP371" s="308"/>
      <c r="DQ371" s="308"/>
      <c r="DR371" s="308"/>
      <c r="DS371" s="308"/>
      <c r="DT371" s="308"/>
      <c r="DU371" s="308"/>
      <c r="DV371" s="308"/>
      <c r="DW371" s="308"/>
      <c r="DX371" s="308"/>
      <c r="DY371" s="308"/>
      <c r="DZ371" s="308"/>
      <c r="EA371" s="308"/>
      <c r="EB371" s="308"/>
      <c r="EC371" s="308"/>
      <c r="ED371" s="308"/>
      <c r="EE371" s="308"/>
      <c r="EF371" s="308"/>
      <c r="EG371" s="308"/>
      <c r="EH371" s="308"/>
      <c r="EI371" s="308"/>
      <c r="EJ371" s="308"/>
      <c r="EK371" s="308"/>
      <c r="EL371" s="308"/>
      <c r="EM371" s="308"/>
      <c r="EN371" s="308"/>
      <c r="EO371" s="308"/>
      <c r="EP371" s="308"/>
      <c r="EQ371" s="308"/>
      <c r="ER371" s="308"/>
      <c r="ES371" s="308"/>
      <c r="ET371" s="308"/>
      <c r="EU371" s="308"/>
      <c r="EV371" s="308"/>
      <c r="EW371" s="308"/>
    </row>
    <row r="372" spans="2:153" x14ac:dyDescent="0.25">
      <c r="B372" s="360"/>
      <c r="C372" s="360"/>
      <c r="D372" s="360"/>
      <c r="E372" s="308"/>
      <c r="F372" s="308"/>
      <c r="G372" s="308"/>
      <c r="H372" s="361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  <c r="AA372" s="308"/>
      <c r="AB372" s="308"/>
      <c r="AC372" s="308"/>
      <c r="AD372" s="308"/>
      <c r="AE372" s="308"/>
      <c r="AF372" s="308"/>
      <c r="AG372" s="308"/>
      <c r="AH372" s="308"/>
      <c r="AI372" s="308"/>
      <c r="AJ372" s="308"/>
      <c r="AK372" s="308"/>
      <c r="AL372" s="308"/>
      <c r="AM372" s="308"/>
      <c r="AN372" s="308"/>
      <c r="AO372" s="308"/>
      <c r="AP372" s="308"/>
      <c r="AQ372" s="308"/>
      <c r="AR372" s="308"/>
      <c r="AS372" s="308"/>
      <c r="AT372" s="308"/>
      <c r="AU372" s="308"/>
      <c r="AV372" s="308"/>
      <c r="AW372" s="308"/>
      <c r="AX372" s="308"/>
      <c r="AY372" s="308"/>
      <c r="AZ372" s="308"/>
      <c r="BA372" s="308"/>
      <c r="BB372" s="308"/>
      <c r="BC372" s="308"/>
      <c r="BD372" s="308"/>
      <c r="BE372" s="308"/>
      <c r="BF372" s="308"/>
      <c r="BG372" s="308"/>
      <c r="BH372" s="308"/>
      <c r="BI372" s="308"/>
      <c r="BJ372" s="308"/>
      <c r="BK372" s="308"/>
      <c r="BL372" s="308"/>
      <c r="BM372" s="308"/>
      <c r="BN372" s="308"/>
      <c r="BO372" s="308"/>
      <c r="BP372" s="308"/>
      <c r="BQ372" s="308"/>
      <c r="BR372" s="308"/>
      <c r="BS372" s="308"/>
      <c r="BT372" s="308"/>
      <c r="BU372" s="308"/>
      <c r="BV372" s="308"/>
      <c r="BW372" s="308"/>
      <c r="BX372" s="308"/>
      <c r="BY372" s="308"/>
      <c r="BZ372" s="308"/>
      <c r="CA372" s="308"/>
      <c r="CB372" s="308"/>
      <c r="CC372" s="308"/>
      <c r="CD372" s="308"/>
      <c r="CE372" s="308"/>
      <c r="CF372" s="308"/>
      <c r="CG372" s="308"/>
      <c r="CH372" s="308"/>
      <c r="CI372" s="308"/>
      <c r="CJ372" s="308"/>
      <c r="CK372" s="308"/>
      <c r="CL372" s="308"/>
      <c r="CM372" s="308"/>
      <c r="CN372" s="308"/>
      <c r="CO372" s="308"/>
      <c r="CP372" s="308"/>
      <c r="CQ372" s="308"/>
      <c r="CR372" s="308"/>
      <c r="CS372" s="308"/>
      <c r="CT372" s="308"/>
      <c r="CU372" s="308"/>
      <c r="CV372" s="308"/>
      <c r="CW372" s="308"/>
      <c r="CX372" s="308"/>
      <c r="CY372" s="308"/>
      <c r="CZ372" s="308"/>
      <c r="DA372" s="308"/>
      <c r="DB372" s="308"/>
      <c r="DC372" s="308"/>
      <c r="DD372" s="308"/>
      <c r="DE372" s="308"/>
      <c r="DF372" s="308"/>
      <c r="DG372" s="308"/>
      <c r="DH372" s="308"/>
      <c r="DI372" s="308"/>
      <c r="DJ372" s="308"/>
      <c r="DK372" s="308"/>
      <c r="DL372" s="308"/>
      <c r="DM372" s="308"/>
      <c r="DN372" s="308"/>
      <c r="DO372" s="308"/>
      <c r="DP372" s="308"/>
      <c r="DQ372" s="308"/>
      <c r="DR372" s="308"/>
      <c r="DS372" s="308"/>
      <c r="DT372" s="308"/>
      <c r="DU372" s="308"/>
      <c r="DV372" s="308"/>
      <c r="DW372" s="308"/>
      <c r="DX372" s="308"/>
      <c r="DY372" s="308"/>
      <c r="DZ372" s="308"/>
      <c r="EA372" s="308"/>
      <c r="EB372" s="308"/>
      <c r="EC372" s="308"/>
      <c r="ED372" s="308"/>
      <c r="EE372" s="308"/>
      <c r="EF372" s="308"/>
      <c r="EG372" s="308"/>
      <c r="EH372" s="308"/>
      <c r="EI372" s="308"/>
      <c r="EJ372" s="308"/>
      <c r="EK372" s="308"/>
      <c r="EL372" s="308"/>
      <c r="EM372" s="308"/>
      <c r="EN372" s="308"/>
      <c r="EO372" s="308"/>
      <c r="EP372" s="308"/>
      <c r="EQ372" s="308"/>
      <c r="ER372" s="308"/>
      <c r="ES372" s="308"/>
      <c r="ET372" s="308"/>
      <c r="EU372" s="308"/>
      <c r="EV372" s="308"/>
      <c r="EW372" s="308"/>
    </row>
    <row r="373" spans="2:153" x14ac:dyDescent="0.25">
      <c r="B373" s="360"/>
      <c r="C373" s="360"/>
      <c r="D373" s="360"/>
      <c r="E373" s="308"/>
      <c r="F373" s="308"/>
      <c r="G373" s="308"/>
      <c r="H373" s="361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  <c r="AA373" s="308"/>
      <c r="AB373" s="308"/>
      <c r="AC373" s="308"/>
      <c r="AD373" s="308"/>
      <c r="AE373" s="308"/>
      <c r="AF373" s="308"/>
      <c r="AG373" s="308"/>
      <c r="AH373" s="308"/>
      <c r="AI373" s="308"/>
      <c r="AJ373" s="308"/>
      <c r="AK373" s="308"/>
      <c r="AL373" s="308"/>
      <c r="AM373" s="308"/>
      <c r="AN373" s="308"/>
      <c r="AO373" s="308"/>
      <c r="AP373" s="308"/>
      <c r="AQ373" s="308"/>
      <c r="AR373" s="308"/>
      <c r="AS373" s="308"/>
      <c r="AT373" s="308"/>
      <c r="AU373" s="308"/>
      <c r="AV373" s="308"/>
      <c r="AW373" s="308"/>
      <c r="AX373" s="308"/>
      <c r="AY373" s="308"/>
      <c r="AZ373" s="308"/>
      <c r="BA373" s="308"/>
      <c r="BB373" s="308"/>
      <c r="BC373" s="308"/>
      <c r="BD373" s="308"/>
      <c r="BE373" s="308"/>
      <c r="BF373" s="308"/>
      <c r="BG373" s="308"/>
      <c r="BH373" s="308"/>
      <c r="BI373" s="308"/>
      <c r="BJ373" s="308"/>
      <c r="BK373" s="308"/>
      <c r="BL373" s="308"/>
      <c r="BM373" s="308"/>
      <c r="BN373" s="308"/>
      <c r="BO373" s="308"/>
      <c r="BP373" s="308"/>
      <c r="BQ373" s="308"/>
      <c r="BR373" s="308"/>
      <c r="BS373" s="308"/>
      <c r="BT373" s="308"/>
      <c r="BU373" s="308"/>
      <c r="BV373" s="308"/>
      <c r="BW373" s="308"/>
      <c r="BX373" s="308"/>
      <c r="BY373" s="308"/>
      <c r="BZ373" s="308"/>
      <c r="CA373" s="308"/>
      <c r="CB373" s="308"/>
      <c r="CC373" s="308"/>
      <c r="CD373" s="308"/>
      <c r="CE373" s="308"/>
      <c r="CF373" s="308"/>
      <c r="CG373" s="308"/>
      <c r="CH373" s="308"/>
      <c r="CI373" s="308"/>
      <c r="CJ373" s="308"/>
      <c r="CK373" s="308"/>
      <c r="CL373" s="308"/>
      <c r="CM373" s="308"/>
      <c r="CN373" s="308"/>
      <c r="CO373" s="308"/>
      <c r="CP373" s="308"/>
      <c r="CQ373" s="308"/>
      <c r="CR373" s="308"/>
      <c r="CS373" s="308"/>
      <c r="CT373" s="308"/>
      <c r="CU373" s="308"/>
      <c r="CV373" s="308"/>
      <c r="CW373" s="308"/>
      <c r="CX373" s="308"/>
      <c r="CY373" s="308"/>
      <c r="CZ373" s="308"/>
      <c r="DA373" s="308"/>
      <c r="DB373" s="308"/>
      <c r="DC373" s="308"/>
      <c r="DD373" s="308"/>
      <c r="DE373" s="308"/>
      <c r="DF373" s="308"/>
      <c r="DG373" s="308"/>
      <c r="DH373" s="308"/>
      <c r="DI373" s="308"/>
      <c r="DJ373" s="308"/>
      <c r="DK373" s="308"/>
      <c r="DL373" s="308"/>
      <c r="DM373" s="308"/>
      <c r="DN373" s="308"/>
      <c r="DO373" s="308"/>
      <c r="DP373" s="308"/>
      <c r="DQ373" s="308"/>
      <c r="DR373" s="308"/>
      <c r="DS373" s="308"/>
      <c r="DT373" s="308"/>
      <c r="DU373" s="308"/>
      <c r="DV373" s="308"/>
      <c r="DW373" s="308"/>
      <c r="DX373" s="308"/>
      <c r="DY373" s="308"/>
      <c r="DZ373" s="308"/>
      <c r="EA373" s="308"/>
      <c r="EB373" s="308"/>
      <c r="EC373" s="308"/>
      <c r="ED373" s="308"/>
      <c r="EE373" s="308"/>
      <c r="EF373" s="308"/>
      <c r="EG373" s="308"/>
      <c r="EH373" s="308"/>
      <c r="EI373" s="308"/>
      <c r="EJ373" s="308"/>
      <c r="EK373" s="308"/>
      <c r="EL373" s="308"/>
      <c r="EM373" s="308"/>
      <c r="EN373" s="308"/>
      <c r="EO373" s="308"/>
      <c r="EP373" s="308"/>
      <c r="EQ373" s="308"/>
      <c r="ER373" s="308"/>
      <c r="ES373" s="308"/>
      <c r="ET373" s="308"/>
      <c r="EU373" s="308"/>
      <c r="EV373" s="308"/>
      <c r="EW373" s="308"/>
    </row>
    <row r="374" spans="2:153" x14ac:dyDescent="0.25">
      <c r="B374" s="360"/>
      <c r="C374" s="360"/>
      <c r="D374" s="360"/>
      <c r="E374" s="308"/>
      <c r="F374" s="308"/>
      <c r="G374" s="308"/>
      <c r="H374" s="361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  <c r="AA374" s="308"/>
      <c r="AB374" s="308"/>
      <c r="AC374" s="308"/>
      <c r="AD374" s="308"/>
      <c r="AE374" s="308"/>
      <c r="AF374" s="308"/>
      <c r="AG374" s="308"/>
      <c r="AH374" s="308"/>
      <c r="AI374" s="308"/>
      <c r="AJ374" s="308"/>
      <c r="AK374" s="308"/>
      <c r="AL374" s="308"/>
      <c r="AM374" s="308"/>
      <c r="AN374" s="308"/>
      <c r="AO374" s="308"/>
      <c r="AP374" s="308"/>
      <c r="AQ374" s="308"/>
      <c r="AR374" s="308"/>
      <c r="AS374" s="308"/>
      <c r="AT374" s="308"/>
      <c r="AU374" s="308"/>
      <c r="AV374" s="308"/>
      <c r="AW374" s="308"/>
      <c r="AX374" s="308"/>
      <c r="AY374" s="308"/>
      <c r="AZ374" s="308"/>
      <c r="BA374" s="308"/>
      <c r="BB374" s="308"/>
      <c r="BC374" s="308"/>
      <c r="BD374" s="308"/>
      <c r="BE374" s="308"/>
      <c r="BF374" s="308"/>
      <c r="BG374" s="308"/>
      <c r="BH374" s="308"/>
      <c r="BI374" s="308"/>
      <c r="BJ374" s="308"/>
      <c r="BK374" s="308"/>
      <c r="BL374" s="308"/>
      <c r="BM374" s="308"/>
      <c r="BN374" s="308"/>
      <c r="BO374" s="308"/>
      <c r="BP374" s="308"/>
      <c r="BQ374" s="308"/>
      <c r="BR374" s="308"/>
      <c r="BS374" s="308"/>
      <c r="BT374" s="308"/>
      <c r="BU374" s="308"/>
      <c r="BV374" s="308"/>
      <c r="BW374" s="308"/>
      <c r="BX374" s="308"/>
      <c r="BY374" s="308"/>
      <c r="BZ374" s="308"/>
      <c r="CA374" s="308"/>
      <c r="CB374" s="308"/>
      <c r="CC374" s="308"/>
      <c r="CD374" s="308"/>
      <c r="CE374" s="308"/>
      <c r="CF374" s="308"/>
      <c r="CG374" s="308"/>
      <c r="CH374" s="308"/>
      <c r="CI374" s="308"/>
      <c r="CJ374" s="308"/>
      <c r="CK374" s="308"/>
      <c r="CL374" s="308"/>
      <c r="CM374" s="308"/>
      <c r="CN374" s="308"/>
      <c r="CO374" s="308"/>
      <c r="CP374" s="308"/>
      <c r="CQ374" s="308"/>
      <c r="CR374" s="308"/>
      <c r="CS374" s="308"/>
      <c r="CT374" s="308"/>
      <c r="CU374" s="308"/>
      <c r="CV374" s="308"/>
      <c r="CW374" s="308"/>
      <c r="CX374" s="308"/>
      <c r="CY374" s="308"/>
      <c r="CZ374" s="308"/>
      <c r="DA374" s="308"/>
      <c r="DB374" s="308"/>
      <c r="DC374" s="308"/>
      <c r="DD374" s="308"/>
      <c r="DE374" s="308"/>
      <c r="DF374" s="308"/>
      <c r="DG374" s="308"/>
      <c r="DH374" s="308"/>
      <c r="DI374" s="308"/>
      <c r="DJ374" s="308"/>
      <c r="DK374" s="308"/>
      <c r="DL374" s="308"/>
      <c r="DM374" s="308"/>
      <c r="DN374" s="308"/>
      <c r="DO374" s="308"/>
      <c r="DP374" s="308"/>
      <c r="DQ374" s="308"/>
      <c r="DR374" s="308"/>
      <c r="DS374" s="308"/>
      <c r="DT374" s="308"/>
      <c r="DU374" s="308"/>
      <c r="DV374" s="308"/>
      <c r="DW374" s="308"/>
      <c r="DX374" s="308"/>
      <c r="DY374" s="308"/>
      <c r="DZ374" s="308"/>
      <c r="EA374" s="308"/>
      <c r="EB374" s="308"/>
      <c r="EC374" s="308"/>
      <c r="ED374" s="308"/>
      <c r="EE374" s="308"/>
      <c r="EF374" s="308"/>
      <c r="EG374" s="308"/>
      <c r="EH374" s="308"/>
      <c r="EI374" s="308"/>
      <c r="EJ374" s="308"/>
      <c r="EK374" s="308"/>
      <c r="EL374" s="308"/>
      <c r="EM374" s="308"/>
      <c r="EN374" s="308"/>
      <c r="EO374" s="308"/>
      <c r="EP374" s="308"/>
      <c r="EQ374" s="308"/>
      <c r="ER374" s="308"/>
      <c r="ES374" s="308"/>
      <c r="ET374" s="308"/>
      <c r="EU374" s="308"/>
      <c r="EV374" s="308"/>
      <c r="EW374" s="308"/>
    </row>
    <row r="375" spans="2:153" x14ac:dyDescent="0.25">
      <c r="B375" s="360"/>
      <c r="C375" s="360"/>
      <c r="D375" s="360"/>
      <c r="E375" s="308"/>
      <c r="F375" s="308"/>
      <c r="G375" s="308"/>
      <c r="H375" s="361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08"/>
      <c r="X375" s="308"/>
      <c r="Y375" s="308"/>
      <c r="Z375" s="308"/>
      <c r="AA375" s="308"/>
      <c r="AB375" s="308"/>
      <c r="AC375" s="308"/>
      <c r="AD375" s="308"/>
      <c r="AE375" s="308"/>
      <c r="AF375" s="308"/>
      <c r="AG375" s="308"/>
      <c r="AH375" s="308"/>
      <c r="AI375" s="308"/>
      <c r="AJ375" s="308"/>
      <c r="AK375" s="308"/>
      <c r="AL375" s="308"/>
      <c r="AM375" s="308"/>
      <c r="AN375" s="308"/>
      <c r="AO375" s="308"/>
      <c r="AP375" s="308"/>
      <c r="AQ375" s="308"/>
      <c r="AR375" s="308"/>
      <c r="AS375" s="308"/>
      <c r="AT375" s="308"/>
      <c r="AU375" s="308"/>
      <c r="AV375" s="308"/>
      <c r="AW375" s="308"/>
      <c r="AX375" s="308"/>
      <c r="AY375" s="308"/>
      <c r="AZ375" s="308"/>
      <c r="BA375" s="308"/>
      <c r="BB375" s="308"/>
      <c r="BC375" s="308"/>
      <c r="BD375" s="308"/>
      <c r="BE375" s="308"/>
      <c r="BF375" s="308"/>
      <c r="BG375" s="308"/>
      <c r="BH375" s="308"/>
      <c r="BI375" s="308"/>
      <c r="BJ375" s="308"/>
      <c r="BK375" s="308"/>
      <c r="BL375" s="308"/>
      <c r="BM375" s="308"/>
      <c r="BN375" s="308"/>
      <c r="BO375" s="308"/>
      <c r="BP375" s="308"/>
      <c r="BQ375" s="308"/>
      <c r="BR375" s="308"/>
      <c r="BS375" s="308"/>
      <c r="BT375" s="308"/>
      <c r="BU375" s="308"/>
      <c r="BV375" s="308"/>
      <c r="BW375" s="308"/>
      <c r="BX375" s="308"/>
      <c r="BY375" s="308"/>
      <c r="BZ375" s="308"/>
      <c r="CA375" s="308"/>
      <c r="CB375" s="308"/>
      <c r="CC375" s="308"/>
      <c r="CD375" s="308"/>
      <c r="CE375" s="308"/>
      <c r="CF375" s="308"/>
      <c r="CG375" s="308"/>
      <c r="CH375" s="308"/>
      <c r="CI375" s="308"/>
      <c r="CJ375" s="308"/>
      <c r="CK375" s="308"/>
      <c r="CL375" s="308"/>
      <c r="CM375" s="308"/>
      <c r="CN375" s="308"/>
      <c r="CO375" s="308"/>
      <c r="CP375" s="308"/>
      <c r="CQ375" s="308"/>
      <c r="CR375" s="308"/>
      <c r="CS375" s="308"/>
      <c r="CT375" s="308"/>
      <c r="CU375" s="308"/>
      <c r="CV375" s="308"/>
      <c r="CW375" s="308"/>
      <c r="CX375" s="308"/>
      <c r="CY375" s="308"/>
      <c r="CZ375" s="308"/>
      <c r="DA375" s="308"/>
      <c r="DB375" s="308"/>
      <c r="DC375" s="308"/>
      <c r="DD375" s="308"/>
      <c r="DE375" s="308"/>
      <c r="DF375" s="308"/>
      <c r="DG375" s="308"/>
      <c r="DH375" s="308"/>
      <c r="DI375" s="308"/>
      <c r="DJ375" s="308"/>
      <c r="DK375" s="308"/>
      <c r="DL375" s="308"/>
      <c r="DM375" s="308"/>
      <c r="DN375" s="308"/>
      <c r="DO375" s="308"/>
      <c r="DP375" s="308"/>
      <c r="DQ375" s="308"/>
      <c r="DR375" s="308"/>
      <c r="DS375" s="308"/>
      <c r="DT375" s="308"/>
      <c r="DU375" s="308"/>
      <c r="DV375" s="308"/>
      <c r="DW375" s="308"/>
      <c r="DX375" s="308"/>
      <c r="DY375" s="308"/>
      <c r="DZ375" s="308"/>
      <c r="EA375" s="308"/>
      <c r="EB375" s="308"/>
      <c r="EC375" s="308"/>
      <c r="ED375" s="308"/>
      <c r="EE375" s="308"/>
      <c r="EF375" s="308"/>
      <c r="EG375" s="308"/>
      <c r="EH375" s="308"/>
      <c r="EI375" s="308"/>
      <c r="EJ375" s="308"/>
      <c r="EK375" s="308"/>
      <c r="EL375" s="308"/>
      <c r="EM375" s="308"/>
      <c r="EN375" s="308"/>
      <c r="EO375" s="308"/>
      <c r="EP375" s="308"/>
      <c r="EQ375" s="308"/>
      <c r="ER375" s="308"/>
      <c r="ES375" s="308"/>
      <c r="ET375" s="308"/>
      <c r="EU375" s="308"/>
      <c r="EV375" s="308"/>
      <c r="EW375" s="308"/>
    </row>
    <row r="376" spans="2:153" x14ac:dyDescent="0.25">
      <c r="B376" s="360"/>
      <c r="C376" s="360"/>
      <c r="D376" s="360"/>
      <c r="E376" s="308"/>
      <c r="F376" s="308"/>
      <c r="G376" s="308"/>
      <c r="H376" s="361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  <c r="U376" s="308"/>
      <c r="V376" s="308"/>
      <c r="W376" s="308"/>
      <c r="X376" s="30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308"/>
      <c r="AQ376" s="308"/>
      <c r="AR376" s="308"/>
      <c r="AS376" s="308"/>
      <c r="AT376" s="308"/>
      <c r="AU376" s="308"/>
      <c r="AV376" s="308"/>
      <c r="AW376" s="308"/>
      <c r="AX376" s="308"/>
      <c r="AY376" s="308"/>
      <c r="AZ376" s="308"/>
      <c r="BA376" s="308"/>
      <c r="BB376" s="308"/>
      <c r="BC376" s="308"/>
      <c r="BD376" s="308"/>
      <c r="BE376" s="308"/>
      <c r="BF376" s="308"/>
      <c r="BG376" s="308"/>
      <c r="BH376" s="308"/>
      <c r="BI376" s="308"/>
      <c r="BJ376" s="308"/>
      <c r="BK376" s="308"/>
      <c r="BL376" s="308"/>
      <c r="BM376" s="308"/>
      <c r="BN376" s="308"/>
      <c r="BO376" s="308"/>
      <c r="BP376" s="308"/>
      <c r="BQ376" s="308"/>
      <c r="BR376" s="308"/>
      <c r="BS376" s="308"/>
      <c r="BT376" s="308"/>
      <c r="BU376" s="308"/>
      <c r="BV376" s="308"/>
      <c r="BW376" s="308"/>
      <c r="BX376" s="308"/>
      <c r="BY376" s="308"/>
      <c r="BZ376" s="308"/>
      <c r="CA376" s="308"/>
      <c r="CB376" s="308"/>
      <c r="CC376" s="308"/>
      <c r="CD376" s="308"/>
      <c r="CE376" s="308"/>
      <c r="CF376" s="308"/>
      <c r="CG376" s="308"/>
      <c r="CH376" s="308"/>
      <c r="CI376" s="308"/>
      <c r="CJ376" s="308"/>
      <c r="CK376" s="308"/>
      <c r="CL376" s="308"/>
      <c r="CM376" s="308"/>
      <c r="CN376" s="308"/>
      <c r="CO376" s="308"/>
      <c r="CP376" s="308"/>
      <c r="CQ376" s="308"/>
      <c r="CR376" s="308"/>
      <c r="CS376" s="308"/>
      <c r="CT376" s="308"/>
      <c r="CU376" s="308"/>
      <c r="CV376" s="308"/>
      <c r="CW376" s="308"/>
      <c r="CX376" s="308"/>
      <c r="CY376" s="308"/>
      <c r="CZ376" s="308"/>
      <c r="DA376" s="308"/>
      <c r="DB376" s="308"/>
      <c r="DC376" s="308"/>
      <c r="DD376" s="308"/>
      <c r="DE376" s="308"/>
      <c r="DF376" s="308"/>
      <c r="DG376" s="308"/>
      <c r="DH376" s="308"/>
      <c r="DI376" s="308"/>
      <c r="DJ376" s="308"/>
      <c r="DK376" s="308"/>
      <c r="DL376" s="308"/>
      <c r="DM376" s="308"/>
      <c r="DN376" s="308"/>
      <c r="DO376" s="308"/>
      <c r="DP376" s="308"/>
      <c r="DQ376" s="308"/>
      <c r="DR376" s="308"/>
      <c r="DS376" s="308"/>
      <c r="DT376" s="308"/>
      <c r="DU376" s="308"/>
      <c r="DV376" s="308"/>
      <c r="DW376" s="308"/>
      <c r="DX376" s="308"/>
      <c r="DY376" s="308"/>
      <c r="DZ376" s="308"/>
      <c r="EA376" s="308"/>
      <c r="EB376" s="308"/>
      <c r="EC376" s="308"/>
      <c r="ED376" s="308"/>
      <c r="EE376" s="308"/>
      <c r="EF376" s="308"/>
      <c r="EG376" s="308"/>
      <c r="EH376" s="308"/>
      <c r="EI376" s="308"/>
      <c r="EJ376" s="308"/>
      <c r="EK376" s="308"/>
      <c r="EL376" s="308"/>
      <c r="EM376" s="308"/>
      <c r="EN376" s="308"/>
      <c r="EO376" s="308"/>
      <c r="EP376" s="308"/>
      <c r="EQ376" s="308"/>
      <c r="ER376" s="308"/>
      <c r="ES376" s="308"/>
      <c r="ET376" s="308"/>
      <c r="EU376" s="308"/>
      <c r="EV376" s="308"/>
      <c r="EW376" s="308"/>
    </row>
    <row r="377" spans="2:153" x14ac:dyDescent="0.25">
      <c r="B377" s="360"/>
      <c r="C377" s="360"/>
      <c r="D377" s="360"/>
      <c r="E377" s="308"/>
      <c r="F377" s="308"/>
      <c r="G377" s="308"/>
      <c r="H377" s="361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  <c r="U377" s="308"/>
      <c r="V377" s="308"/>
      <c r="W377" s="308"/>
      <c r="X377" s="308"/>
      <c r="Y377" s="308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308"/>
      <c r="AQ377" s="308"/>
      <c r="AR377" s="308"/>
      <c r="AS377" s="308"/>
      <c r="AT377" s="308"/>
      <c r="AU377" s="308"/>
      <c r="AV377" s="308"/>
      <c r="AW377" s="308"/>
      <c r="AX377" s="308"/>
      <c r="AY377" s="308"/>
      <c r="AZ377" s="308"/>
      <c r="BA377" s="308"/>
      <c r="BB377" s="308"/>
      <c r="BC377" s="308"/>
      <c r="BD377" s="308"/>
      <c r="BE377" s="308"/>
      <c r="BF377" s="308"/>
      <c r="BG377" s="308"/>
      <c r="BH377" s="308"/>
      <c r="BI377" s="308"/>
      <c r="BJ377" s="308"/>
      <c r="BK377" s="308"/>
      <c r="BL377" s="308"/>
      <c r="BM377" s="308"/>
      <c r="BN377" s="308"/>
      <c r="BO377" s="308"/>
      <c r="BP377" s="308"/>
      <c r="BQ377" s="308"/>
      <c r="BR377" s="308"/>
      <c r="BS377" s="308"/>
      <c r="BT377" s="308"/>
      <c r="BU377" s="308"/>
      <c r="BV377" s="308"/>
      <c r="BW377" s="308"/>
      <c r="BX377" s="308"/>
      <c r="BY377" s="308"/>
      <c r="BZ377" s="308"/>
      <c r="CA377" s="308"/>
      <c r="CB377" s="308"/>
      <c r="CC377" s="308"/>
      <c r="CD377" s="308"/>
      <c r="CE377" s="308"/>
      <c r="CF377" s="308"/>
      <c r="CG377" s="308"/>
      <c r="CH377" s="308"/>
      <c r="CI377" s="308"/>
      <c r="CJ377" s="308"/>
      <c r="CK377" s="308"/>
      <c r="CL377" s="308"/>
      <c r="CM377" s="308"/>
      <c r="CN377" s="308"/>
      <c r="CO377" s="308"/>
      <c r="CP377" s="308"/>
      <c r="CQ377" s="308"/>
      <c r="CR377" s="308"/>
      <c r="CS377" s="308"/>
      <c r="CT377" s="308"/>
      <c r="CU377" s="308"/>
      <c r="CV377" s="308"/>
      <c r="CW377" s="308"/>
      <c r="CX377" s="308"/>
      <c r="CY377" s="308"/>
      <c r="CZ377" s="308"/>
      <c r="DA377" s="308"/>
      <c r="DB377" s="308"/>
      <c r="DC377" s="308"/>
      <c r="DD377" s="308"/>
      <c r="DE377" s="308"/>
      <c r="DF377" s="308"/>
      <c r="DG377" s="308"/>
      <c r="DH377" s="308"/>
      <c r="DI377" s="308"/>
      <c r="DJ377" s="308"/>
      <c r="DK377" s="308"/>
      <c r="DL377" s="308"/>
      <c r="DM377" s="308"/>
      <c r="DN377" s="308"/>
      <c r="DO377" s="308"/>
      <c r="DP377" s="308"/>
      <c r="DQ377" s="308"/>
      <c r="DR377" s="308"/>
      <c r="DS377" s="308"/>
      <c r="DT377" s="308"/>
      <c r="DU377" s="308"/>
      <c r="DV377" s="308"/>
      <c r="DW377" s="308"/>
      <c r="DX377" s="308"/>
      <c r="DY377" s="308"/>
      <c r="DZ377" s="308"/>
      <c r="EA377" s="308"/>
      <c r="EB377" s="308"/>
      <c r="EC377" s="308"/>
      <c r="ED377" s="308"/>
      <c r="EE377" s="308"/>
      <c r="EF377" s="308"/>
      <c r="EG377" s="308"/>
      <c r="EH377" s="308"/>
      <c r="EI377" s="308"/>
      <c r="EJ377" s="308"/>
      <c r="EK377" s="308"/>
      <c r="EL377" s="308"/>
      <c r="EM377" s="308"/>
      <c r="EN377" s="308"/>
      <c r="EO377" s="308"/>
      <c r="EP377" s="308"/>
      <c r="EQ377" s="308"/>
      <c r="ER377" s="308"/>
      <c r="ES377" s="308"/>
      <c r="ET377" s="308"/>
      <c r="EU377" s="308"/>
      <c r="EV377" s="308"/>
      <c r="EW377" s="308"/>
    </row>
    <row r="378" spans="2:153" x14ac:dyDescent="0.25">
      <c r="B378" s="360"/>
      <c r="C378" s="360"/>
      <c r="D378" s="360"/>
      <c r="E378" s="308"/>
      <c r="F378" s="308"/>
      <c r="G378" s="308"/>
      <c r="H378" s="361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  <c r="U378" s="308"/>
      <c r="V378" s="308"/>
      <c r="W378" s="308"/>
      <c r="X378" s="308"/>
      <c r="Y378" s="308"/>
      <c r="Z378" s="308"/>
      <c r="AA378" s="308"/>
      <c r="AB378" s="308"/>
      <c r="AC378" s="308"/>
      <c r="AD378" s="308"/>
      <c r="AE378" s="308"/>
      <c r="AF378" s="308"/>
      <c r="AG378" s="308"/>
      <c r="AH378" s="308"/>
      <c r="AI378" s="308"/>
      <c r="AJ378" s="308"/>
      <c r="AK378" s="308"/>
      <c r="AL378" s="308"/>
      <c r="AM378" s="308"/>
      <c r="AN378" s="308"/>
      <c r="AO378" s="308"/>
      <c r="AP378" s="308"/>
      <c r="AQ378" s="308"/>
      <c r="AR378" s="308"/>
      <c r="AS378" s="308"/>
      <c r="AT378" s="308"/>
      <c r="AU378" s="308"/>
      <c r="AV378" s="308"/>
      <c r="AW378" s="308"/>
      <c r="AX378" s="308"/>
      <c r="AY378" s="308"/>
      <c r="AZ378" s="308"/>
      <c r="BA378" s="308"/>
      <c r="BB378" s="308"/>
      <c r="BC378" s="308"/>
      <c r="BD378" s="308"/>
      <c r="BE378" s="308"/>
      <c r="BF378" s="308"/>
      <c r="BG378" s="308"/>
      <c r="BH378" s="308"/>
      <c r="BI378" s="308"/>
      <c r="BJ378" s="308"/>
      <c r="BK378" s="308"/>
      <c r="BL378" s="308"/>
      <c r="BM378" s="308"/>
      <c r="BN378" s="308"/>
      <c r="BO378" s="308"/>
      <c r="BP378" s="308"/>
      <c r="BQ378" s="308"/>
      <c r="BR378" s="308"/>
      <c r="BS378" s="308"/>
      <c r="BT378" s="308"/>
      <c r="BU378" s="308"/>
      <c r="BV378" s="308"/>
      <c r="BW378" s="308"/>
      <c r="BX378" s="308"/>
      <c r="BY378" s="308"/>
      <c r="BZ378" s="308"/>
      <c r="CA378" s="308"/>
      <c r="CB378" s="308"/>
      <c r="CC378" s="308"/>
      <c r="CD378" s="308"/>
      <c r="CE378" s="308"/>
      <c r="CF378" s="308"/>
      <c r="CG378" s="308"/>
      <c r="CH378" s="308"/>
      <c r="CI378" s="308"/>
      <c r="CJ378" s="308"/>
      <c r="CK378" s="308"/>
      <c r="CL378" s="308"/>
      <c r="CM378" s="308"/>
      <c r="CN378" s="308"/>
      <c r="CO378" s="308"/>
      <c r="CP378" s="308"/>
      <c r="CQ378" s="308"/>
      <c r="CR378" s="308"/>
      <c r="CS378" s="308"/>
      <c r="CT378" s="308"/>
      <c r="CU378" s="308"/>
      <c r="CV378" s="308"/>
      <c r="CW378" s="308"/>
      <c r="CX378" s="308"/>
      <c r="CY378" s="308"/>
      <c r="CZ378" s="308"/>
      <c r="DA378" s="308"/>
      <c r="DB378" s="308"/>
      <c r="DC378" s="308"/>
      <c r="DD378" s="308"/>
      <c r="DE378" s="308"/>
      <c r="DF378" s="308"/>
      <c r="DG378" s="308"/>
      <c r="DH378" s="308"/>
      <c r="DI378" s="308"/>
      <c r="DJ378" s="308"/>
      <c r="DK378" s="308"/>
      <c r="DL378" s="308"/>
      <c r="DM378" s="308"/>
      <c r="DN378" s="308"/>
      <c r="DO378" s="308"/>
      <c r="DP378" s="308"/>
      <c r="DQ378" s="308"/>
      <c r="DR378" s="308"/>
      <c r="DS378" s="308"/>
      <c r="DT378" s="308"/>
      <c r="DU378" s="308"/>
      <c r="DV378" s="308"/>
      <c r="DW378" s="308"/>
      <c r="DX378" s="308"/>
      <c r="DY378" s="308"/>
      <c r="DZ378" s="308"/>
      <c r="EA378" s="308"/>
      <c r="EB378" s="308"/>
      <c r="EC378" s="308"/>
      <c r="ED378" s="308"/>
      <c r="EE378" s="308"/>
      <c r="EF378" s="308"/>
      <c r="EG378" s="308"/>
      <c r="EH378" s="308"/>
      <c r="EI378" s="308"/>
      <c r="EJ378" s="308"/>
      <c r="EK378" s="308"/>
      <c r="EL378" s="308"/>
      <c r="EM378" s="308"/>
      <c r="EN378" s="308"/>
      <c r="EO378" s="308"/>
      <c r="EP378" s="308"/>
      <c r="EQ378" s="308"/>
      <c r="ER378" s="308"/>
      <c r="ES378" s="308"/>
      <c r="ET378" s="308"/>
      <c r="EU378" s="308"/>
      <c r="EV378" s="308"/>
      <c r="EW378" s="308"/>
    </row>
    <row r="379" spans="2:153" x14ac:dyDescent="0.25">
      <c r="B379" s="360"/>
      <c r="C379" s="360"/>
      <c r="D379" s="360"/>
      <c r="E379" s="308"/>
      <c r="F379" s="308"/>
      <c r="G379" s="308"/>
      <c r="H379" s="361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308"/>
      <c r="AQ379" s="308"/>
      <c r="AR379" s="308"/>
      <c r="AS379" s="308"/>
      <c r="AT379" s="308"/>
      <c r="AU379" s="308"/>
      <c r="AV379" s="308"/>
      <c r="AW379" s="308"/>
      <c r="AX379" s="308"/>
      <c r="AY379" s="308"/>
      <c r="AZ379" s="308"/>
      <c r="BA379" s="308"/>
      <c r="BB379" s="308"/>
      <c r="BC379" s="308"/>
      <c r="BD379" s="308"/>
      <c r="BE379" s="308"/>
      <c r="BF379" s="308"/>
      <c r="BG379" s="308"/>
      <c r="BH379" s="308"/>
      <c r="BI379" s="308"/>
      <c r="BJ379" s="308"/>
      <c r="BK379" s="308"/>
      <c r="BL379" s="308"/>
      <c r="BM379" s="308"/>
      <c r="BN379" s="308"/>
      <c r="BO379" s="308"/>
      <c r="BP379" s="308"/>
      <c r="BQ379" s="308"/>
      <c r="BR379" s="308"/>
      <c r="BS379" s="308"/>
      <c r="BT379" s="308"/>
      <c r="BU379" s="308"/>
      <c r="BV379" s="308"/>
      <c r="BW379" s="308"/>
      <c r="BX379" s="308"/>
      <c r="BY379" s="308"/>
      <c r="BZ379" s="308"/>
      <c r="CA379" s="308"/>
      <c r="CB379" s="308"/>
      <c r="CC379" s="308"/>
      <c r="CD379" s="308"/>
      <c r="CE379" s="308"/>
      <c r="CF379" s="308"/>
      <c r="CG379" s="308"/>
      <c r="CH379" s="308"/>
      <c r="CI379" s="308"/>
      <c r="CJ379" s="308"/>
      <c r="CK379" s="308"/>
      <c r="CL379" s="308"/>
      <c r="CM379" s="308"/>
      <c r="CN379" s="308"/>
      <c r="CO379" s="308"/>
      <c r="CP379" s="308"/>
      <c r="CQ379" s="308"/>
      <c r="CR379" s="308"/>
      <c r="CS379" s="308"/>
      <c r="CT379" s="308"/>
      <c r="CU379" s="308"/>
      <c r="CV379" s="308"/>
      <c r="CW379" s="308"/>
      <c r="CX379" s="308"/>
      <c r="CY379" s="308"/>
      <c r="CZ379" s="308"/>
      <c r="DA379" s="308"/>
      <c r="DB379" s="308"/>
      <c r="DC379" s="308"/>
      <c r="DD379" s="308"/>
      <c r="DE379" s="308"/>
      <c r="DF379" s="308"/>
      <c r="DG379" s="308"/>
      <c r="DH379" s="308"/>
      <c r="DI379" s="308"/>
      <c r="DJ379" s="308"/>
      <c r="DK379" s="308"/>
      <c r="DL379" s="308"/>
      <c r="DM379" s="308"/>
      <c r="DN379" s="308"/>
      <c r="DO379" s="308"/>
      <c r="DP379" s="308"/>
      <c r="DQ379" s="308"/>
      <c r="DR379" s="308"/>
      <c r="DS379" s="308"/>
      <c r="DT379" s="308"/>
      <c r="DU379" s="308"/>
      <c r="DV379" s="308"/>
      <c r="DW379" s="308"/>
      <c r="DX379" s="308"/>
      <c r="DY379" s="308"/>
      <c r="DZ379" s="308"/>
      <c r="EA379" s="308"/>
      <c r="EB379" s="308"/>
      <c r="EC379" s="308"/>
      <c r="ED379" s="308"/>
      <c r="EE379" s="308"/>
      <c r="EF379" s="308"/>
      <c r="EG379" s="308"/>
      <c r="EH379" s="308"/>
      <c r="EI379" s="308"/>
      <c r="EJ379" s="308"/>
      <c r="EK379" s="308"/>
      <c r="EL379" s="308"/>
      <c r="EM379" s="308"/>
      <c r="EN379" s="308"/>
      <c r="EO379" s="308"/>
      <c r="EP379" s="308"/>
      <c r="EQ379" s="308"/>
      <c r="ER379" s="308"/>
      <c r="ES379" s="308"/>
      <c r="ET379" s="308"/>
      <c r="EU379" s="308"/>
      <c r="EV379" s="308"/>
      <c r="EW379" s="308"/>
    </row>
    <row r="380" spans="2:153" x14ac:dyDescent="0.25">
      <c r="B380" s="360"/>
      <c r="C380" s="360"/>
      <c r="D380" s="360"/>
      <c r="E380" s="308"/>
      <c r="F380" s="308"/>
      <c r="G380" s="308"/>
      <c r="H380" s="361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  <c r="U380" s="308"/>
      <c r="V380" s="308"/>
      <c r="W380" s="308"/>
      <c r="X380" s="308"/>
      <c r="Y380" s="308"/>
      <c r="Z380" s="308"/>
      <c r="AA380" s="308"/>
      <c r="AB380" s="308"/>
      <c r="AC380" s="308"/>
      <c r="AD380" s="308"/>
      <c r="AE380" s="308"/>
      <c r="AF380" s="308"/>
      <c r="AG380" s="308"/>
      <c r="AH380" s="308"/>
      <c r="AI380" s="308"/>
      <c r="AJ380" s="308"/>
      <c r="AK380" s="308"/>
      <c r="AL380" s="308"/>
      <c r="AM380" s="308"/>
      <c r="AN380" s="308"/>
      <c r="AO380" s="308"/>
      <c r="AP380" s="308"/>
      <c r="AQ380" s="308"/>
      <c r="AR380" s="308"/>
      <c r="AS380" s="308"/>
      <c r="AT380" s="308"/>
      <c r="AU380" s="308"/>
      <c r="AV380" s="308"/>
      <c r="AW380" s="308"/>
      <c r="AX380" s="308"/>
      <c r="AY380" s="308"/>
      <c r="AZ380" s="308"/>
      <c r="BA380" s="308"/>
      <c r="BB380" s="308"/>
      <c r="BC380" s="308"/>
      <c r="BD380" s="308"/>
      <c r="BE380" s="308"/>
      <c r="BF380" s="308"/>
      <c r="BG380" s="308"/>
      <c r="BH380" s="308"/>
      <c r="BI380" s="308"/>
      <c r="BJ380" s="308"/>
      <c r="BK380" s="308"/>
      <c r="BL380" s="308"/>
      <c r="BM380" s="308"/>
      <c r="BN380" s="308"/>
      <c r="BO380" s="308"/>
      <c r="BP380" s="308"/>
      <c r="BQ380" s="308"/>
      <c r="BR380" s="308"/>
      <c r="BS380" s="308"/>
      <c r="BT380" s="308"/>
      <c r="BU380" s="308"/>
      <c r="BV380" s="308"/>
      <c r="BW380" s="308"/>
      <c r="BX380" s="308"/>
      <c r="BY380" s="308"/>
      <c r="BZ380" s="308"/>
      <c r="CA380" s="308"/>
      <c r="CB380" s="308"/>
      <c r="CC380" s="308"/>
      <c r="CD380" s="308"/>
      <c r="CE380" s="308"/>
      <c r="CF380" s="308"/>
      <c r="CG380" s="308"/>
      <c r="CH380" s="308"/>
      <c r="CI380" s="308"/>
      <c r="CJ380" s="308"/>
      <c r="CK380" s="308"/>
      <c r="CL380" s="308"/>
      <c r="CM380" s="308"/>
      <c r="CN380" s="308"/>
      <c r="CO380" s="308"/>
      <c r="CP380" s="308"/>
      <c r="CQ380" s="308"/>
      <c r="CR380" s="308"/>
      <c r="CS380" s="308"/>
      <c r="CT380" s="308"/>
      <c r="CU380" s="308"/>
      <c r="CV380" s="308"/>
      <c r="CW380" s="308"/>
      <c r="CX380" s="308"/>
      <c r="CY380" s="308"/>
      <c r="CZ380" s="308"/>
      <c r="DA380" s="308"/>
      <c r="DB380" s="308"/>
      <c r="DC380" s="308"/>
      <c r="DD380" s="308"/>
      <c r="DE380" s="308"/>
      <c r="DF380" s="308"/>
      <c r="DG380" s="308"/>
      <c r="DH380" s="308"/>
      <c r="DI380" s="308"/>
      <c r="DJ380" s="308"/>
      <c r="DK380" s="308"/>
      <c r="DL380" s="308"/>
      <c r="DM380" s="308"/>
      <c r="DN380" s="308"/>
      <c r="DO380" s="308"/>
      <c r="DP380" s="308"/>
      <c r="DQ380" s="308"/>
      <c r="DR380" s="308"/>
      <c r="DS380" s="308"/>
      <c r="DT380" s="308"/>
      <c r="DU380" s="308"/>
      <c r="DV380" s="308"/>
      <c r="DW380" s="308"/>
      <c r="DX380" s="308"/>
      <c r="DY380" s="308"/>
      <c r="DZ380" s="308"/>
      <c r="EA380" s="308"/>
      <c r="EB380" s="308"/>
      <c r="EC380" s="308"/>
      <c r="ED380" s="308"/>
      <c r="EE380" s="308"/>
      <c r="EF380" s="308"/>
      <c r="EG380" s="308"/>
      <c r="EH380" s="308"/>
      <c r="EI380" s="308"/>
      <c r="EJ380" s="308"/>
      <c r="EK380" s="308"/>
      <c r="EL380" s="308"/>
      <c r="EM380" s="308"/>
      <c r="EN380" s="308"/>
      <c r="EO380" s="308"/>
      <c r="EP380" s="308"/>
      <c r="EQ380" s="308"/>
      <c r="ER380" s="308"/>
      <c r="ES380" s="308"/>
      <c r="ET380" s="308"/>
      <c r="EU380" s="308"/>
      <c r="EV380" s="308"/>
      <c r="EW380" s="308"/>
    </row>
    <row r="381" spans="2:153" x14ac:dyDescent="0.25">
      <c r="B381" s="360"/>
      <c r="C381" s="360"/>
      <c r="D381" s="360"/>
      <c r="E381" s="308"/>
      <c r="F381" s="308"/>
      <c r="G381" s="308"/>
      <c r="H381" s="361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308"/>
      <c r="AQ381" s="308"/>
      <c r="AR381" s="308"/>
      <c r="AS381" s="308"/>
      <c r="AT381" s="308"/>
      <c r="AU381" s="308"/>
      <c r="AV381" s="308"/>
      <c r="AW381" s="308"/>
      <c r="AX381" s="308"/>
      <c r="AY381" s="308"/>
      <c r="AZ381" s="308"/>
      <c r="BA381" s="308"/>
      <c r="BB381" s="308"/>
      <c r="BC381" s="308"/>
      <c r="BD381" s="308"/>
      <c r="BE381" s="308"/>
      <c r="BF381" s="308"/>
      <c r="BG381" s="308"/>
      <c r="BH381" s="308"/>
      <c r="BI381" s="308"/>
      <c r="BJ381" s="308"/>
      <c r="BK381" s="308"/>
      <c r="BL381" s="308"/>
      <c r="BM381" s="308"/>
      <c r="BN381" s="308"/>
      <c r="BO381" s="308"/>
      <c r="BP381" s="308"/>
      <c r="BQ381" s="308"/>
      <c r="BR381" s="308"/>
      <c r="BS381" s="308"/>
      <c r="BT381" s="308"/>
      <c r="BU381" s="308"/>
      <c r="BV381" s="308"/>
      <c r="BW381" s="308"/>
      <c r="BX381" s="308"/>
      <c r="BY381" s="308"/>
      <c r="BZ381" s="308"/>
      <c r="CA381" s="308"/>
      <c r="CB381" s="308"/>
      <c r="CC381" s="308"/>
      <c r="CD381" s="308"/>
      <c r="CE381" s="308"/>
      <c r="CF381" s="308"/>
      <c r="CG381" s="308"/>
      <c r="CH381" s="308"/>
      <c r="CI381" s="308"/>
      <c r="CJ381" s="308"/>
      <c r="CK381" s="308"/>
      <c r="CL381" s="308"/>
      <c r="CM381" s="308"/>
      <c r="CN381" s="308"/>
      <c r="CO381" s="308"/>
      <c r="CP381" s="308"/>
      <c r="CQ381" s="308"/>
      <c r="CR381" s="308"/>
      <c r="CS381" s="308"/>
      <c r="CT381" s="308"/>
      <c r="CU381" s="308"/>
      <c r="CV381" s="308"/>
      <c r="CW381" s="308"/>
      <c r="CX381" s="308"/>
      <c r="CY381" s="308"/>
      <c r="CZ381" s="308"/>
      <c r="DA381" s="308"/>
      <c r="DB381" s="308"/>
      <c r="DC381" s="308"/>
      <c r="DD381" s="308"/>
      <c r="DE381" s="308"/>
      <c r="DF381" s="308"/>
      <c r="DG381" s="308"/>
      <c r="DH381" s="308"/>
      <c r="DI381" s="308"/>
      <c r="DJ381" s="308"/>
      <c r="DK381" s="308"/>
      <c r="DL381" s="308"/>
      <c r="DM381" s="308"/>
      <c r="DN381" s="308"/>
      <c r="DO381" s="308"/>
      <c r="DP381" s="308"/>
      <c r="DQ381" s="308"/>
      <c r="DR381" s="308"/>
      <c r="DS381" s="308"/>
      <c r="DT381" s="308"/>
      <c r="DU381" s="308"/>
      <c r="DV381" s="308"/>
      <c r="DW381" s="308"/>
      <c r="DX381" s="308"/>
      <c r="DY381" s="308"/>
      <c r="DZ381" s="308"/>
      <c r="EA381" s="308"/>
      <c r="EB381" s="308"/>
      <c r="EC381" s="308"/>
      <c r="ED381" s="308"/>
      <c r="EE381" s="308"/>
      <c r="EF381" s="308"/>
      <c r="EG381" s="308"/>
      <c r="EH381" s="308"/>
      <c r="EI381" s="308"/>
      <c r="EJ381" s="308"/>
      <c r="EK381" s="308"/>
      <c r="EL381" s="308"/>
      <c r="EM381" s="308"/>
      <c r="EN381" s="308"/>
      <c r="EO381" s="308"/>
      <c r="EP381" s="308"/>
      <c r="EQ381" s="308"/>
      <c r="ER381" s="308"/>
      <c r="ES381" s="308"/>
      <c r="ET381" s="308"/>
      <c r="EU381" s="308"/>
      <c r="EV381" s="308"/>
      <c r="EW381" s="308"/>
    </row>
    <row r="382" spans="2:153" x14ac:dyDescent="0.25">
      <c r="B382" s="360"/>
      <c r="C382" s="360"/>
      <c r="D382" s="360"/>
      <c r="E382" s="308"/>
      <c r="F382" s="308"/>
      <c r="G382" s="308"/>
      <c r="H382" s="361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08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308"/>
      <c r="AI382" s="308"/>
      <c r="AJ382" s="308"/>
      <c r="AK382" s="308"/>
      <c r="AL382" s="308"/>
      <c r="AM382" s="308"/>
      <c r="AN382" s="308"/>
      <c r="AO382" s="308"/>
      <c r="AP382" s="308"/>
      <c r="AQ382" s="308"/>
      <c r="AR382" s="308"/>
      <c r="AS382" s="308"/>
      <c r="AT382" s="308"/>
      <c r="AU382" s="308"/>
      <c r="AV382" s="308"/>
      <c r="AW382" s="308"/>
      <c r="AX382" s="308"/>
      <c r="AY382" s="308"/>
      <c r="AZ382" s="308"/>
      <c r="BA382" s="308"/>
      <c r="BB382" s="308"/>
      <c r="BC382" s="308"/>
      <c r="BD382" s="308"/>
      <c r="BE382" s="308"/>
      <c r="BF382" s="308"/>
      <c r="BG382" s="308"/>
      <c r="BH382" s="308"/>
      <c r="BI382" s="308"/>
      <c r="BJ382" s="308"/>
      <c r="BK382" s="308"/>
      <c r="BL382" s="308"/>
      <c r="BM382" s="308"/>
      <c r="BN382" s="308"/>
      <c r="BO382" s="308"/>
      <c r="BP382" s="308"/>
      <c r="BQ382" s="308"/>
      <c r="BR382" s="308"/>
      <c r="BS382" s="308"/>
      <c r="BT382" s="308"/>
      <c r="BU382" s="308"/>
      <c r="BV382" s="308"/>
      <c r="BW382" s="308"/>
      <c r="BX382" s="308"/>
      <c r="BY382" s="308"/>
      <c r="BZ382" s="308"/>
      <c r="CA382" s="308"/>
      <c r="CB382" s="308"/>
      <c r="CC382" s="308"/>
      <c r="CD382" s="308"/>
      <c r="CE382" s="308"/>
      <c r="CF382" s="308"/>
      <c r="CG382" s="308"/>
      <c r="CH382" s="308"/>
      <c r="CI382" s="308"/>
      <c r="CJ382" s="308"/>
      <c r="CK382" s="308"/>
      <c r="CL382" s="308"/>
      <c r="CM382" s="308"/>
      <c r="CN382" s="308"/>
      <c r="CO382" s="308"/>
      <c r="CP382" s="308"/>
      <c r="CQ382" s="308"/>
      <c r="CR382" s="308"/>
      <c r="CS382" s="308"/>
      <c r="CT382" s="308"/>
      <c r="CU382" s="308"/>
      <c r="CV382" s="308"/>
      <c r="CW382" s="308"/>
      <c r="CX382" s="308"/>
      <c r="CY382" s="308"/>
      <c r="CZ382" s="308"/>
      <c r="DA382" s="308"/>
      <c r="DB382" s="308"/>
      <c r="DC382" s="308"/>
      <c r="DD382" s="308"/>
      <c r="DE382" s="308"/>
      <c r="DF382" s="308"/>
      <c r="DG382" s="308"/>
      <c r="DH382" s="308"/>
      <c r="DI382" s="308"/>
      <c r="DJ382" s="308"/>
      <c r="DK382" s="308"/>
      <c r="DL382" s="308"/>
      <c r="DM382" s="308"/>
      <c r="DN382" s="308"/>
      <c r="DO382" s="308"/>
      <c r="DP382" s="308"/>
      <c r="DQ382" s="308"/>
      <c r="DR382" s="308"/>
      <c r="DS382" s="308"/>
      <c r="DT382" s="308"/>
      <c r="DU382" s="308"/>
      <c r="DV382" s="308"/>
      <c r="DW382" s="308"/>
      <c r="DX382" s="308"/>
      <c r="DY382" s="308"/>
      <c r="DZ382" s="308"/>
      <c r="EA382" s="308"/>
      <c r="EB382" s="308"/>
      <c r="EC382" s="308"/>
      <c r="ED382" s="308"/>
      <c r="EE382" s="308"/>
      <c r="EF382" s="308"/>
      <c r="EG382" s="308"/>
      <c r="EH382" s="308"/>
      <c r="EI382" s="308"/>
      <c r="EJ382" s="308"/>
      <c r="EK382" s="308"/>
      <c r="EL382" s="308"/>
      <c r="EM382" s="308"/>
      <c r="EN382" s="308"/>
      <c r="EO382" s="308"/>
      <c r="EP382" s="308"/>
      <c r="EQ382" s="308"/>
      <c r="ER382" s="308"/>
      <c r="ES382" s="308"/>
      <c r="ET382" s="308"/>
      <c r="EU382" s="308"/>
      <c r="EV382" s="308"/>
      <c r="EW382" s="308"/>
    </row>
    <row r="383" spans="2:153" x14ac:dyDescent="0.25">
      <c r="B383" s="360"/>
      <c r="C383" s="360"/>
      <c r="D383" s="360"/>
      <c r="E383" s="308"/>
      <c r="F383" s="308"/>
      <c r="G383" s="308"/>
      <c r="H383" s="361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08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308"/>
      <c r="AI383" s="308"/>
      <c r="AJ383" s="308"/>
      <c r="AK383" s="308"/>
      <c r="AL383" s="308"/>
      <c r="AM383" s="308"/>
      <c r="AN383" s="308"/>
      <c r="AO383" s="308"/>
      <c r="AP383" s="308"/>
      <c r="AQ383" s="308"/>
      <c r="AR383" s="308"/>
      <c r="AS383" s="308"/>
      <c r="AT383" s="308"/>
      <c r="AU383" s="308"/>
      <c r="AV383" s="308"/>
      <c r="AW383" s="308"/>
      <c r="AX383" s="308"/>
      <c r="AY383" s="308"/>
      <c r="AZ383" s="308"/>
      <c r="BA383" s="308"/>
      <c r="BB383" s="308"/>
      <c r="BC383" s="308"/>
      <c r="BD383" s="308"/>
      <c r="BE383" s="308"/>
      <c r="BF383" s="308"/>
      <c r="BG383" s="308"/>
      <c r="BH383" s="308"/>
      <c r="BI383" s="308"/>
      <c r="BJ383" s="308"/>
      <c r="BK383" s="308"/>
      <c r="BL383" s="308"/>
      <c r="BM383" s="308"/>
      <c r="BN383" s="308"/>
      <c r="BO383" s="308"/>
      <c r="BP383" s="308"/>
      <c r="BQ383" s="308"/>
      <c r="BR383" s="308"/>
      <c r="BS383" s="308"/>
      <c r="BT383" s="308"/>
      <c r="BU383" s="308"/>
      <c r="BV383" s="308"/>
      <c r="BW383" s="308"/>
      <c r="BX383" s="308"/>
      <c r="BY383" s="308"/>
      <c r="BZ383" s="308"/>
      <c r="CA383" s="308"/>
      <c r="CB383" s="308"/>
      <c r="CC383" s="308"/>
      <c r="CD383" s="308"/>
      <c r="CE383" s="308"/>
      <c r="CF383" s="308"/>
      <c r="CG383" s="308"/>
      <c r="CH383" s="308"/>
      <c r="CI383" s="308"/>
      <c r="CJ383" s="308"/>
      <c r="CK383" s="308"/>
      <c r="CL383" s="308"/>
      <c r="CM383" s="308"/>
      <c r="CN383" s="308"/>
      <c r="CO383" s="308"/>
      <c r="CP383" s="308"/>
      <c r="CQ383" s="308"/>
      <c r="CR383" s="308"/>
      <c r="CS383" s="308"/>
      <c r="CT383" s="308"/>
      <c r="CU383" s="308"/>
      <c r="CV383" s="308"/>
      <c r="CW383" s="308"/>
      <c r="CX383" s="308"/>
      <c r="CY383" s="308"/>
      <c r="CZ383" s="308"/>
      <c r="DA383" s="308"/>
      <c r="DB383" s="308"/>
      <c r="DC383" s="308"/>
      <c r="DD383" s="308"/>
      <c r="DE383" s="308"/>
      <c r="DF383" s="308"/>
      <c r="DG383" s="308"/>
      <c r="DH383" s="308"/>
      <c r="DI383" s="308"/>
      <c r="DJ383" s="308"/>
      <c r="DK383" s="308"/>
      <c r="DL383" s="308"/>
      <c r="DM383" s="308"/>
      <c r="DN383" s="308"/>
      <c r="DO383" s="308"/>
      <c r="DP383" s="308"/>
      <c r="DQ383" s="308"/>
      <c r="DR383" s="308"/>
      <c r="DS383" s="308"/>
      <c r="DT383" s="308"/>
      <c r="DU383" s="308"/>
      <c r="DV383" s="308"/>
      <c r="DW383" s="308"/>
      <c r="DX383" s="308"/>
      <c r="DY383" s="308"/>
      <c r="DZ383" s="308"/>
      <c r="EA383" s="308"/>
      <c r="EB383" s="308"/>
      <c r="EC383" s="308"/>
      <c r="ED383" s="308"/>
      <c r="EE383" s="308"/>
      <c r="EF383" s="308"/>
      <c r="EG383" s="308"/>
      <c r="EH383" s="308"/>
      <c r="EI383" s="308"/>
      <c r="EJ383" s="308"/>
      <c r="EK383" s="308"/>
      <c r="EL383" s="308"/>
      <c r="EM383" s="308"/>
      <c r="EN383" s="308"/>
      <c r="EO383" s="308"/>
      <c r="EP383" s="308"/>
      <c r="EQ383" s="308"/>
      <c r="ER383" s="308"/>
      <c r="ES383" s="308"/>
      <c r="ET383" s="308"/>
      <c r="EU383" s="308"/>
      <c r="EV383" s="308"/>
      <c r="EW383" s="308"/>
    </row>
    <row r="384" spans="2:153" x14ac:dyDescent="0.25">
      <c r="B384" s="360"/>
      <c r="C384" s="360"/>
      <c r="D384" s="360"/>
      <c r="E384" s="308"/>
      <c r="F384" s="308"/>
      <c r="G384" s="308"/>
      <c r="H384" s="361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  <c r="AA384" s="308"/>
      <c r="AB384" s="308"/>
      <c r="AC384" s="308"/>
      <c r="AD384" s="308"/>
      <c r="AE384" s="308"/>
      <c r="AF384" s="308"/>
      <c r="AG384" s="308"/>
      <c r="AH384" s="308"/>
      <c r="AI384" s="308"/>
      <c r="AJ384" s="308"/>
      <c r="AK384" s="308"/>
      <c r="AL384" s="308"/>
      <c r="AM384" s="308"/>
      <c r="AN384" s="308"/>
      <c r="AO384" s="308"/>
      <c r="AP384" s="308"/>
      <c r="AQ384" s="308"/>
      <c r="AR384" s="308"/>
      <c r="AS384" s="308"/>
      <c r="AT384" s="308"/>
      <c r="AU384" s="308"/>
      <c r="AV384" s="308"/>
      <c r="AW384" s="308"/>
      <c r="AX384" s="308"/>
      <c r="AY384" s="308"/>
      <c r="AZ384" s="308"/>
      <c r="BA384" s="308"/>
      <c r="BB384" s="308"/>
      <c r="BC384" s="308"/>
      <c r="BD384" s="308"/>
      <c r="BE384" s="308"/>
      <c r="BF384" s="308"/>
      <c r="BG384" s="308"/>
      <c r="BH384" s="308"/>
      <c r="BI384" s="308"/>
      <c r="BJ384" s="308"/>
      <c r="BK384" s="308"/>
      <c r="BL384" s="308"/>
      <c r="BM384" s="308"/>
      <c r="BN384" s="308"/>
      <c r="BO384" s="308"/>
      <c r="BP384" s="308"/>
      <c r="BQ384" s="308"/>
      <c r="BR384" s="308"/>
      <c r="BS384" s="308"/>
      <c r="BT384" s="308"/>
      <c r="BU384" s="308"/>
      <c r="BV384" s="308"/>
      <c r="BW384" s="308"/>
      <c r="BX384" s="308"/>
      <c r="BY384" s="308"/>
      <c r="BZ384" s="308"/>
      <c r="CA384" s="308"/>
      <c r="CB384" s="308"/>
      <c r="CC384" s="308"/>
      <c r="CD384" s="308"/>
      <c r="CE384" s="308"/>
      <c r="CF384" s="308"/>
      <c r="CG384" s="308"/>
      <c r="CH384" s="308"/>
      <c r="CI384" s="308"/>
      <c r="CJ384" s="308"/>
      <c r="CK384" s="308"/>
      <c r="CL384" s="308"/>
      <c r="CM384" s="308"/>
      <c r="CN384" s="308"/>
      <c r="CO384" s="308"/>
      <c r="CP384" s="308"/>
      <c r="CQ384" s="308"/>
      <c r="CR384" s="308"/>
      <c r="CS384" s="308"/>
      <c r="CT384" s="308"/>
      <c r="CU384" s="308"/>
      <c r="CV384" s="308"/>
      <c r="CW384" s="308"/>
      <c r="CX384" s="308"/>
      <c r="CY384" s="308"/>
      <c r="CZ384" s="308"/>
      <c r="DA384" s="308"/>
      <c r="DB384" s="308"/>
      <c r="DC384" s="308"/>
      <c r="DD384" s="308"/>
      <c r="DE384" s="308"/>
      <c r="DF384" s="308"/>
      <c r="DG384" s="308"/>
      <c r="DH384" s="308"/>
      <c r="DI384" s="308"/>
      <c r="DJ384" s="308"/>
      <c r="DK384" s="308"/>
      <c r="DL384" s="308"/>
      <c r="DM384" s="308"/>
      <c r="DN384" s="308"/>
      <c r="DO384" s="308"/>
      <c r="DP384" s="308"/>
      <c r="DQ384" s="308"/>
      <c r="DR384" s="308"/>
      <c r="DS384" s="308"/>
      <c r="DT384" s="308"/>
      <c r="DU384" s="308"/>
      <c r="DV384" s="308"/>
      <c r="DW384" s="308"/>
      <c r="DX384" s="308"/>
      <c r="DY384" s="308"/>
      <c r="DZ384" s="308"/>
      <c r="EA384" s="308"/>
      <c r="EB384" s="308"/>
      <c r="EC384" s="308"/>
      <c r="ED384" s="308"/>
      <c r="EE384" s="308"/>
      <c r="EF384" s="308"/>
      <c r="EG384" s="308"/>
      <c r="EH384" s="308"/>
      <c r="EI384" s="308"/>
      <c r="EJ384" s="308"/>
      <c r="EK384" s="308"/>
      <c r="EL384" s="308"/>
      <c r="EM384" s="308"/>
      <c r="EN384" s="308"/>
      <c r="EO384" s="308"/>
      <c r="EP384" s="308"/>
      <c r="EQ384" s="308"/>
      <c r="ER384" s="308"/>
      <c r="ES384" s="308"/>
      <c r="ET384" s="308"/>
      <c r="EU384" s="308"/>
      <c r="EV384" s="308"/>
      <c r="EW384" s="308"/>
    </row>
    <row r="385" spans="2:153" x14ac:dyDescent="0.25">
      <c r="B385" s="360"/>
      <c r="C385" s="360"/>
      <c r="D385" s="360"/>
      <c r="E385" s="308"/>
      <c r="F385" s="308"/>
      <c r="G385" s="308"/>
      <c r="H385" s="361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  <c r="U385" s="308"/>
      <c r="V385" s="308"/>
      <c r="W385" s="308"/>
      <c r="X385" s="308"/>
      <c r="Y385" s="308"/>
      <c r="Z385" s="308"/>
      <c r="AA385" s="308"/>
      <c r="AB385" s="308"/>
      <c r="AC385" s="308"/>
      <c r="AD385" s="308"/>
      <c r="AE385" s="308"/>
      <c r="AF385" s="308"/>
      <c r="AG385" s="308"/>
      <c r="AH385" s="308"/>
      <c r="AI385" s="308"/>
      <c r="AJ385" s="308"/>
      <c r="AK385" s="308"/>
      <c r="AL385" s="308"/>
      <c r="AM385" s="308"/>
      <c r="AN385" s="308"/>
      <c r="AO385" s="308"/>
      <c r="AP385" s="308"/>
      <c r="AQ385" s="308"/>
      <c r="AR385" s="308"/>
      <c r="AS385" s="308"/>
      <c r="AT385" s="308"/>
      <c r="AU385" s="308"/>
      <c r="AV385" s="308"/>
      <c r="AW385" s="308"/>
      <c r="AX385" s="308"/>
      <c r="AY385" s="308"/>
      <c r="AZ385" s="308"/>
      <c r="BA385" s="308"/>
      <c r="BB385" s="308"/>
      <c r="BC385" s="308"/>
      <c r="BD385" s="308"/>
      <c r="BE385" s="308"/>
      <c r="BF385" s="308"/>
      <c r="BG385" s="308"/>
      <c r="BH385" s="308"/>
      <c r="BI385" s="308"/>
      <c r="BJ385" s="308"/>
      <c r="BK385" s="308"/>
      <c r="BL385" s="308"/>
      <c r="BM385" s="308"/>
      <c r="BN385" s="308"/>
      <c r="BO385" s="308"/>
      <c r="BP385" s="308"/>
      <c r="BQ385" s="308"/>
      <c r="BR385" s="308"/>
      <c r="BS385" s="308"/>
      <c r="BT385" s="308"/>
      <c r="BU385" s="308"/>
      <c r="BV385" s="308"/>
      <c r="BW385" s="308"/>
      <c r="BX385" s="308"/>
      <c r="BY385" s="308"/>
      <c r="BZ385" s="308"/>
      <c r="CA385" s="308"/>
      <c r="CB385" s="308"/>
      <c r="CC385" s="308"/>
      <c r="CD385" s="308"/>
      <c r="CE385" s="308"/>
      <c r="CF385" s="308"/>
      <c r="CG385" s="308"/>
      <c r="CH385" s="308"/>
      <c r="CI385" s="308"/>
      <c r="CJ385" s="308"/>
      <c r="CK385" s="308"/>
      <c r="CL385" s="308"/>
      <c r="CM385" s="308"/>
      <c r="CN385" s="308"/>
      <c r="CO385" s="308"/>
      <c r="CP385" s="308"/>
      <c r="CQ385" s="308"/>
      <c r="CR385" s="308"/>
      <c r="CS385" s="308"/>
      <c r="CT385" s="308"/>
      <c r="CU385" s="308"/>
      <c r="CV385" s="308"/>
      <c r="CW385" s="308"/>
      <c r="CX385" s="308"/>
      <c r="CY385" s="308"/>
      <c r="CZ385" s="308"/>
      <c r="DA385" s="308"/>
      <c r="DB385" s="308"/>
      <c r="DC385" s="308"/>
      <c r="DD385" s="308"/>
      <c r="DE385" s="308"/>
      <c r="DF385" s="308"/>
      <c r="DG385" s="308"/>
      <c r="DH385" s="308"/>
      <c r="DI385" s="308"/>
      <c r="DJ385" s="308"/>
      <c r="DK385" s="308"/>
      <c r="DL385" s="308"/>
      <c r="DM385" s="308"/>
      <c r="DN385" s="308"/>
      <c r="DO385" s="308"/>
      <c r="DP385" s="308"/>
      <c r="DQ385" s="308"/>
      <c r="DR385" s="308"/>
      <c r="DS385" s="308"/>
      <c r="DT385" s="308"/>
      <c r="DU385" s="308"/>
      <c r="DV385" s="308"/>
      <c r="DW385" s="308"/>
      <c r="DX385" s="308"/>
      <c r="DY385" s="308"/>
      <c r="DZ385" s="308"/>
      <c r="EA385" s="308"/>
      <c r="EB385" s="308"/>
      <c r="EC385" s="308"/>
      <c r="ED385" s="308"/>
      <c r="EE385" s="308"/>
      <c r="EF385" s="308"/>
      <c r="EG385" s="308"/>
      <c r="EH385" s="308"/>
      <c r="EI385" s="308"/>
      <c r="EJ385" s="308"/>
      <c r="EK385" s="308"/>
      <c r="EL385" s="308"/>
      <c r="EM385" s="308"/>
      <c r="EN385" s="308"/>
      <c r="EO385" s="308"/>
      <c r="EP385" s="308"/>
      <c r="EQ385" s="308"/>
      <c r="ER385" s="308"/>
      <c r="ES385" s="308"/>
      <c r="ET385" s="308"/>
      <c r="EU385" s="308"/>
      <c r="EV385" s="308"/>
      <c r="EW385" s="308"/>
    </row>
    <row r="386" spans="2:153" x14ac:dyDescent="0.25">
      <c r="B386" s="360"/>
      <c r="C386" s="360"/>
      <c r="D386" s="360"/>
      <c r="E386" s="308"/>
      <c r="F386" s="308"/>
      <c r="G386" s="308"/>
      <c r="H386" s="361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  <c r="U386" s="308"/>
      <c r="V386" s="308"/>
      <c r="W386" s="308"/>
      <c r="X386" s="308"/>
      <c r="Y386" s="308"/>
      <c r="Z386" s="308"/>
      <c r="AA386" s="308"/>
      <c r="AB386" s="308"/>
      <c r="AC386" s="308"/>
      <c r="AD386" s="308"/>
      <c r="AE386" s="308"/>
      <c r="AF386" s="308"/>
      <c r="AG386" s="308"/>
      <c r="AH386" s="308"/>
      <c r="AI386" s="308"/>
      <c r="AJ386" s="308"/>
      <c r="AK386" s="308"/>
      <c r="AL386" s="308"/>
      <c r="AM386" s="308"/>
      <c r="AN386" s="308"/>
      <c r="AO386" s="308"/>
      <c r="AP386" s="308"/>
      <c r="AQ386" s="308"/>
      <c r="AR386" s="308"/>
      <c r="AS386" s="308"/>
      <c r="AT386" s="308"/>
      <c r="AU386" s="308"/>
      <c r="AV386" s="308"/>
      <c r="AW386" s="308"/>
      <c r="AX386" s="308"/>
      <c r="AY386" s="308"/>
      <c r="AZ386" s="308"/>
      <c r="BA386" s="308"/>
      <c r="BB386" s="308"/>
      <c r="BC386" s="308"/>
      <c r="BD386" s="308"/>
      <c r="BE386" s="308"/>
      <c r="BF386" s="308"/>
      <c r="BG386" s="308"/>
      <c r="BH386" s="308"/>
      <c r="BI386" s="308"/>
      <c r="BJ386" s="308"/>
      <c r="BK386" s="308"/>
      <c r="BL386" s="308"/>
      <c r="BM386" s="308"/>
      <c r="BN386" s="308"/>
      <c r="BO386" s="308"/>
      <c r="BP386" s="308"/>
      <c r="BQ386" s="308"/>
      <c r="BR386" s="308"/>
      <c r="BS386" s="308"/>
      <c r="BT386" s="308"/>
      <c r="BU386" s="308"/>
      <c r="BV386" s="308"/>
      <c r="BW386" s="308"/>
      <c r="BX386" s="308"/>
      <c r="BY386" s="308"/>
      <c r="BZ386" s="308"/>
      <c r="CA386" s="308"/>
      <c r="CB386" s="308"/>
      <c r="CC386" s="308"/>
      <c r="CD386" s="308"/>
      <c r="CE386" s="308"/>
      <c r="CF386" s="308"/>
      <c r="CG386" s="308"/>
      <c r="CH386" s="308"/>
      <c r="CI386" s="308"/>
      <c r="CJ386" s="308"/>
      <c r="CK386" s="308"/>
      <c r="CL386" s="308"/>
      <c r="CM386" s="308"/>
      <c r="CN386" s="308"/>
      <c r="CO386" s="308"/>
      <c r="CP386" s="308"/>
      <c r="CQ386" s="308"/>
      <c r="CR386" s="308"/>
      <c r="CS386" s="308"/>
      <c r="CT386" s="308"/>
      <c r="CU386" s="308"/>
      <c r="CV386" s="308"/>
      <c r="CW386" s="308"/>
      <c r="CX386" s="308"/>
      <c r="CY386" s="308"/>
      <c r="CZ386" s="308"/>
      <c r="DA386" s="308"/>
      <c r="DB386" s="308"/>
      <c r="DC386" s="308"/>
      <c r="DD386" s="308"/>
      <c r="DE386" s="308"/>
      <c r="DF386" s="308"/>
      <c r="DG386" s="308"/>
      <c r="DH386" s="308"/>
      <c r="DI386" s="308"/>
      <c r="DJ386" s="308"/>
      <c r="DK386" s="308"/>
      <c r="DL386" s="308"/>
      <c r="DM386" s="308"/>
      <c r="DN386" s="308"/>
      <c r="DO386" s="308"/>
      <c r="DP386" s="308"/>
      <c r="DQ386" s="308"/>
      <c r="DR386" s="308"/>
      <c r="DS386" s="308"/>
      <c r="DT386" s="308"/>
      <c r="DU386" s="308"/>
      <c r="DV386" s="308"/>
      <c r="DW386" s="308"/>
      <c r="DX386" s="308"/>
      <c r="DY386" s="308"/>
      <c r="DZ386" s="308"/>
      <c r="EA386" s="308"/>
      <c r="EB386" s="308"/>
      <c r="EC386" s="308"/>
      <c r="ED386" s="308"/>
      <c r="EE386" s="308"/>
      <c r="EF386" s="308"/>
      <c r="EG386" s="308"/>
      <c r="EH386" s="308"/>
      <c r="EI386" s="308"/>
      <c r="EJ386" s="308"/>
      <c r="EK386" s="308"/>
      <c r="EL386" s="308"/>
      <c r="EM386" s="308"/>
      <c r="EN386" s="308"/>
      <c r="EO386" s="308"/>
      <c r="EP386" s="308"/>
      <c r="EQ386" s="308"/>
      <c r="ER386" s="308"/>
      <c r="ES386" s="308"/>
      <c r="ET386" s="308"/>
      <c r="EU386" s="308"/>
      <c r="EV386" s="308"/>
      <c r="EW386" s="308"/>
    </row>
    <row r="387" spans="2:153" x14ac:dyDescent="0.25">
      <c r="B387" s="360"/>
      <c r="C387" s="360"/>
      <c r="D387" s="360"/>
      <c r="E387" s="308"/>
      <c r="F387" s="308"/>
      <c r="G387" s="308"/>
      <c r="H387" s="361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08"/>
      <c r="X387" s="308"/>
      <c r="Y387" s="308"/>
      <c r="Z387" s="308"/>
      <c r="AA387" s="308"/>
      <c r="AB387" s="308"/>
      <c r="AC387" s="308"/>
      <c r="AD387" s="308"/>
      <c r="AE387" s="308"/>
      <c r="AF387" s="308"/>
      <c r="AG387" s="308"/>
      <c r="AH387" s="308"/>
      <c r="AI387" s="308"/>
      <c r="AJ387" s="308"/>
      <c r="AK387" s="308"/>
      <c r="AL387" s="308"/>
      <c r="AM387" s="308"/>
      <c r="AN387" s="308"/>
      <c r="AO387" s="308"/>
      <c r="AP387" s="308"/>
      <c r="AQ387" s="308"/>
      <c r="AR387" s="308"/>
      <c r="AS387" s="308"/>
      <c r="AT387" s="308"/>
      <c r="AU387" s="308"/>
      <c r="AV387" s="308"/>
      <c r="AW387" s="308"/>
      <c r="AX387" s="308"/>
      <c r="AY387" s="308"/>
      <c r="AZ387" s="308"/>
      <c r="BA387" s="308"/>
      <c r="BB387" s="308"/>
      <c r="BC387" s="308"/>
      <c r="BD387" s="308"/>
      <c r="BE387" s="308"/>
      <c r="BF387" s="308"/>
      <c r="BG387" s="308"/>
      <c r="BH387" s="308"/>
      <c r="BI387" s="308"/>
      <c r="BJ387" s="308"/>
      <c r="BK387" s="308"/>
      <c r="BL387" s="308"/>
      <c r="BM387" s="308"/>
      <c r="BN387" s="308"/>
      <c r="BO387" s="308"/>
      <c r="BP387" s="308"/>
      <c r="BQ387" s="308"/>
      <c r="BR387" s="308"/>
      <c r="BS387" s="308"/>
      <c r="BT387" s="308"/>
      <c r="BU387" s="308"/>
      <c r="BV387" s="308"/>
      <c r="BW387" s="308"/>
      <c r="BX387" s="308"/>
      <c r="BY387" s="308"/>
      <c r="BZ387" s="308"/>
      <c r="CA387" s="308"/>
      <c r="CB387" s="308"/>
      <c r="CC387" s="308"/>
      <c r="CD387" s="308"/>
      <c r="CE387" s="308"/>
      <c r="CF387" s="308"/>
      <c r="CG387" s="308"/>
      <c r="CH387" s="308"/>
      <c r="CI387" s="308"/>
      <c r="CJ387" s="308"/>
      <c r="CK387" s="308"/>
      <c r="CL387" s="308"/>
      <c r="CM387" s="308"/>
      <c r="CN387" s="308"/>
      <c r="CO387" s="308"/>
      <c r="CP387" s="308"/>
      <c r="CQ387" s="308"/>
      <c r="CR387" s="308"/>
      <c r="CS387" s="308"/>
      <c r="CT387" s="308"/>
      <c r="CU387" s="308"/>
      <c r="CV387" s="308"/>
      <c r="CW387" s="308"/>
      <c r="CX387" s="308"/>
      <c r="CY387" s="308"/>
      <c r="CZ387" s="308"/>
      <c r="DA387" s="308"/>
      <c r="DB387" s="308"/>
      <c r="DC387" s="308"/>
      <c r="DD387" s="308"/>
      <c r="DE387" s="308"/>
      <c r="DF387" s="308"/>
      <c r="DG387" s="308"/>
      <c r="DH387" s="308"/>
      <c r="DI387" s="308"/>
      <c r="DJ387" s="308"/>
      <c r="DK387" s="308"/>
      <c r="DL387" s="308"/>
      <c r="DM387" s="308"/>
      <c r="DN387" s="308"/>
      <c r="DO387" s="308"/>
      <c r="DP387" s="308"/>
      <c r="DQ387" s="308"/>
      <c r="DR387" s="308"/>
      <c r="DS387" s="308"/>
      <c r="DT387" s="308"/>
      <c r="DU387" s="308"/>
      <c r="DV387" s="308"/>
      <c r="DW387" s="308"/>
      <c r="DX387" s="308"/>
      <c r="DY387" s="308"/>
      <c r="DZ387" s="308"/>
      <c r="EA387" s="308"/>
      <c r="EB387" s="308"/>
      <c r="EC387" s="308"/>
      <c r="ED387" s="308"/>
      <c r="EE387" s="308"/>
      <c r="EF387" s="308"/>
      <c r="EG387" s="308"/>
      <c r="EH387" s="308"/>
      <c r="EI387" s="308"/>
      <c r="EJ387" s="308"/>
      <c r="EK387" s="308"/>
      <c r="EL387" s="308"/>
      <c r="EM387" s="308"/>
      <c r="EN387" s="308"/>
      <c r="EO387" s="308"/>
      <c r="EP387" s="308"/>
      <c r="EQ387" s="308"/>
      <c r="ER387" s="308"/>
      <c r="ES387" s="308"/>
      <c r="ET387" s="308"/>
      <c r="EU387" s="308"/>
      <c r="EV387" s="308"/>
      <c r="EW387" s="308"/>
    </row>
    <row r="388" spans="2:153" x14ac:dyDescent="0.25">
      <c r="B388" s="360"/>
      <c r="C388" s="360"/>
      <c r="D388" s="360"/>
      <c r="E388" s="308"/>
      <c r="F388" s="308"/>
      <c r="G388" s="308"/>
      <c r="H388" s="361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  <c r="AA388" s="308"/>
      <c r="AB388" s="308"/>
      <c r="AC388" s="308"/>
      <c r="AD388" s="308"/>
      <c r="AE388" s="308"/>
      <c r="AF388" s="308"/>
      <c r="AG388" s="308"/>
      <c r="AH388" s="308"/>
      <c r="AI388" s="308"/>
      <c r="AJ388" s="308"/>
      <c r="AK388" s="308"/>
      <c r="AL388" s="308"/>
      <c r="AM388" s="308"/>
      <c r="AN388" s="308"/>
      <c r="AO388" s="308"/>
      <c r="AP388" s="308"/>
      <c r="AQ388" s="308"/>
      <c r="AR388" s="308"/>
      <c r="AS388" s="308"/>
      <c r="AT388" s="308"/>
      <c r="AU388" s="308"/>
      <c r="AV388" s="308"/>
      <c r="AW388" s="308"/>
      <c r="AX388" s="308"/>
      <c r="AY388" s="308"/>
      <c r="AZ388" s="308"/>
      <c r="BA388" s="308"/>
      <c r="BB388" s="308"/>
      <c r="BC388" s="308"/>
      <c r="BD388" s="308"/>
      <c r="BE388" s="308"/>
      <c r="BF388" s="308"/>
      <c r="BG388" s="308"/>
      <c r="BH388" s="308"/>
      <c r="BI388" s="308"/>
      <c r="BJ388" s="308"/>
      <c r="BK388" s="308"/>
      <c r="BL388" s="308"/>
      <c r="BM388" s="308"/>
      <c r="BN388" s="308"/>
      <c r="BO388" s="308"/>
      <c r="BP388" s="308"/>
      <c r="BQ388" s="308"/>
      <c r="BR388" s="308"/>
      <c r="BS388" s="308"/>
      <c r="BT388" s="308"/>
      <c r="BU388" s="308"/>
      <c r="BV388" s="308"/>
      <c r="BW388" s="308"/>
      <c r="BX388" s="308"/>
      <c r="BY388" s="308"/>
      <c r="BZ388" s="308"/>
      <c r="CA388" s="308"/>
      <c r="CB388" s="308"/>
      <c r="CC388" s="308"/>
      <c r="CD388" s="308"/>
      <c r="CE388" s="308"/>
      <c r="CF388" s="308"/>
      <c r="CG388" s="308"/>
      <c r="CH388" s="308"/>
      <c r="CI388" s="308"/>
      <c r="CJ388" s="308"/>
      <c r="CK388" s="308"/>
      <c r="CL388" s="308"/>
      <c r="CM388" s="308"/>
      <c r="CN388" s="308"/>
      <c r="CO388" s="308"/>
      <c r="CP388" s="308"/>
      <c r="CQ388" s="308"/>
      <c r="CR388" s="308"/>
      <c r="CS388" s="308"/>
      <c r="CT388" s="308"/>
      <c r="CU388" s="308"/>
      <c r="CV388" s="308"/>
      <c r="CW388" s="308"/>
      <c r="CX388" s="308"/>
      <c r="CY388" s="308"/>
      <c r="CZ388" s="308"/>
      <c r="DA388" s="308"/>
      <c r="DB388" s="308"/>
      <c r="DC388" s="308"/>
      <c r="DD388" s="308"/>
      <c r="DE388" s="308"/>
      <c r="DF388" s="308"/>
      <c r="DG388" s="308"/>
      <c r="DH388" s="308"/>
      <c r="DI388" s="308"/>
      <c r="DJ388" s="308"/>
      <c r="DK388" s="308"/>
      <c r="DL388" s="308"/>
      <c r="DM388" s="308"/>
      <c r="DN388" s="308"/>
      <c r="DO388" s="308"/>
      <c r="DP388" s="308"/>
      <c r="DQ388" s="308"/>
      <c r="DR388" s="308"/>
      <c r="DS388" s="308"/>
      <c r="DT388" s="308"/>
      <c r="DU388" s="308"/>
      <c r="DV388" s="308"/>
      <c r="DW388" s="308"/>
      <c r="DX388" s="308"/>
      <c r="DY388" s="308"/>
      <c r="DZ388" s="308"/>
      <c r="EA388" s="308"/>
      <c r="EB388" s="308"/>
      <c r="EC388" s="308"/>
      <c r="ED388" s="308"/>
      <c r="EE388" s="308"/>
      <c r="EF388" s="308"/>
      <c r="EG388" s="308"/>
      <c r="EH388" s="308"/>
      <c r="EI388" s="308"/>
      <c r="EJ388" s="308"/>
      <c r="EK388" s="308"/>
      <c r="EL388" s="308"/>
      <c r="EM388" s="308"/>
      <c r="EN388" s="308"/>
      <c r="EO388" s="308"/>
      <c r="EP388" s="308"/>
      <c r="EQ388" s="308"/>
      <c r="ER388" s="308"/>
      <c r="ES388" s="308"/>
      <c r="ET388" s="308"/>
      <c r="EU388" s="308"/>
      <c r="EV388" s="308"/>
      <c r="EW388" s="308"/>
    </row>
    <row r="389" spans="2:153" x14ac:dyDescent="0.25">
      <c r="B389" s="360"/>
      <c r="C389" s="360"/>
      <c r="D389" s="360"/>
      <c r="E389" s="308"/>
      <c r="F389" s="308"/>
      <c r="G389" s="308"/>
      <c r="H389" s="361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08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308"/>
      <c r="AI389" s="308"/>
      <c r="AJ389" s="308"/>
      <c r="AK389" s="308"/>
      <c r="AL389" s="308"/>
      <c r="AM389" s="308"/>
      <c r="AN389" s="308"/>
      <c r="AO389" s="308"/>
      <c r="AP389" s="308"/>
      <c r="AQ389" s="308"/>
      <c r="AR389" s="308"/>
      <c r="AS389" s="308"/>
      <c r="AT389" s="308"/>
      <c r="AU389" s="308"/>
      <c r="AV389" s="308"/>
      <c r="AW389" s="308"/>
      <c r="AX389" s="308"/>
      <c r="AY389" s="308"/>
      <c r="AZ389" s="308"/>
      <c r="BA389" s="308"/>
      <c r="BB389" s="308"/>
      <c r="BC389" s="308"/>
      <c r="BD389" s="308"/>
      <c r="BE389" s="308"/>
      <c r="BF389" s="308"/>
      <c r="BG389" s="308"/>
      <c r="BH389" s="308"/>
      <c r="BI389" s="308"/>
      <c r="BJ389" s="308"/>
      <c r="BK389" s="308"/>
      <c r="BL389" s="308"/>
      <c r="BM389" s="308"/>
      <c r="BN389" s="308"/>
      <c r="BO389" s="308"/>
      <c r="BP389" s="308"/>
      <c r="BQ389" s="308"/>
      <c r="BR389" s="308"/>
      <c r="BS389" s="308"/>
      <c r="BT389" s="308"/>
      <c r="BU389" s="308"/>
      <c r="BV389" s="308"/>
      <c r="BW389" s="308"/>
      <c r="BX389" s="308"/>
      <c r="BY389" s="308"/>
      <c r="BZ389" s="308"/>
      <c r="CA389" s="308"/>
      <c r="CB389" s="308"/>
      <c r="CC389" s="308"/>
      <c r="CD389" s="308"/>
      <c r="CE389" s="308"/>
      <c r="CF389" s="308"/>
      <c r="CG389" s="308"/>
      <c r="CH389" s="308"/>
      <c r="CI389" s="308"/>
      <c r="CJ389" s="308"/>
      <c r="CK389" s="308"/>
      <c r="CL389" s="308"/>
      <c r="CM389" s="308"/>
      <c r="CN389" s="308"/>
      <c r="CO389" s="308"/>
      <c r="CP389" s="308"/>
      <c r="CQ389" s="308"/>
      <c r="CR389" s="308"/>
      <c r="CS389" s="308"/>
      <c r="CT389" s="308"/>
      <c r="CU389" s="308"/>
      <c r="CV389" s="308"/>
      <c r="CW389" s="308"/>
      <c r="CX389" s="308"/>
      <c r="CY389" s="308"/>
      <c r="CZ389" s="308"/>
      <c r="DA389" s="308"/>
      <c r="DB389" s="308"/>
      <c r="DC389" s="308"/>
      <c r="DD389" s="308"/>
      <c r="DE389" s="308"/>
      <c r="DF389" s="308"/>
      <c r="DG389" s="308"/>
      <c r="DH389" s="308"/>
      <c r="DI389" s="308"/>
      <c r="DJ389" s="308"/>
      <c r="DK389" s="308"/>
      <c r="DL389" s="308"/>
      <c r="DM389" s="308"/>
      <c r="DN389" s="308"/>
      <c r="DO389" s="308"/>
      <c r="DP389" s="308"/>
      <c r="DQ389" s="308"/>
      <c r="DR389" s="308"/>
      <c r="DS389" s="308"/>
      <c r="DT389" s="308"/>
      <c r="DU389" s="308"/>
      <c r="DV389" s="308"/>
      <c r="DW389" s="308"/>
      <c r="DX389" s="308"/>
      <c r="DY389" s="308"/>
      <c r="DZ389" s="308"/>
      <c r="EA389" s="308"/>
      <c r="EB389" s="308"/>
      <c r="EC389" s="308"/>
      <c r="ED389" s="308"/>
      <c r="EE389" s="308"/>
      <c r="EF389" s="308"/>
      <c r="EG389" s="308"/>
      <c r="EH389" s="308"/>
      <c r="EI389" s="308"/>
      <c r="EJ389" s="308"/>
      <c r="EK389" s="308"/>
      <c r="EL389" s="308"/>
      <c r="EM389" s="308"/>
      <c r="EN389" s="308"/>
      <c r="EO389" s="308"/>
      <c r="EP389" s="308"/>
      <c r="EQ389" s="308"/>
      <c r="ER389" s="308"/>
      <c r="ES389" s="308"/>
      <c r="ET389" s="308"/>
      <c r="EU389" s="308"/>
      <c r="EV389" s="308"/>
      <c r="EW389" s="308"/>
    </row>
    <row r="390" spans="2:153" x14ac:dyDescent="0.25">
      <c r="B390" s="360"/>
      <c r="C390" s="360"/>
      <c r="D390" s="360"/>
      <c r="E390" s="308"/>
      <c r="F390" s="308"/>
      <c r="G390" s="308"/>
      <c r="H390" s="361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08"/>
      <c r="X390" s="308"/>
      <c r="Y390" s="308"/>
      <c r="Z390" s="308"/>
      <c r="AA390" s="308"/>
      <c r="AB390" s="308"/>
      <c r="AC390" s="308"/>
      <c r="AD390" s="308"/>
      <c r="AE390" s="308"/>
      <c r="AF390" s="308"/>
      <c r="AG390" s="308"/>
      <c r="AH390" s="308"/>
      <c r="AI390" s="308"/>
      <c r="AJ390" s="308"/>
      <c r="AK390" s="308"/>
      <c r="AL390" s="308"/>
      <c r="AM390" s="308"/>
      <c r="AN390" s="308"/>
      <c r="AO390" s="308"/>
      <c r="AP390" s="308"/>
      <c r="AQ390" s="308"/>
      <c r="AR390" s="308"/>
      <c r="AS390" s="308"/>
      <c r="AT390" s="308"/>
      <c r="AU390" s="308"/>
      <c r="AV390" s="308"/>
      <c r="AW390" s="308"/>
      <c r="AX390" s="308"/>
      <c r="AY390" s="308"/>
      <c r="AZ390" s="308"/>
      <c r="BA390" s="308"/>
      <c r="BB390" s="308"/>
      <c r="BC390" s="308"/>
      <c r="BD390" s="308"/>
      <c r="BE390" s="308"/>
      <c r="BF390" s="308"/>
      <c r="BG390" s="308"/>
      <c r="BH390" s="308"/>
      <c r="BI390" s="308"/>
      <c r="BJ390" s="308"/>
      <c r="BK390" s="308"/>
      <c r="BL390" s="308"/>
      <c r="BM390" s="308"/>
      <c r="BN390" s="308"/>
      <c r="BO390" s="308"/>
      <c r="BP390" s="308"/>
      <c r="BQ390" s="308"/>
      <c r="BR390" s="308"/>
      <c r="BS390" s="308"/>
      <c r="BT390" s="308"/>
      <c r="BU390" s="308"/>
      <c r="BV390" s="308"/>
      <c r="BW390" s="308"/>
      <c r="BX390" s="308"/>
      <c r="BY390" s="308"/>
      <c r="BZ390" s="308"/>
      <c r="CA390" s="308"/>
      <c r="CB390" s="308"/>
      <c r="CC390" s="308"/>
      <c r="CD390" s="308"/>
      <c r="CE390" s="308"/>
      <c r="CF390" s="308"/>
      <c r="CG390" s="308"/>
      <c r="CH390" s="308"/>
      <c r="CI390" s="308"/>
      <c r="CJ390" s="308"/>
      <c r="CK390" s="308"/>
      <c r="CL390" s="308"/>
      <c r="CM390" s="308"/>
      <c r="CN390" s="308"/>
      <c r="CO390" s="308"/>
      <c r="CP390" s="308"/>
      <c r="CQ390" s="308"/>
      <c r="CR390" s="308"/>
      <c r="CS390" s="308"/>
      <c r="CT390" s="308"/>
      <c r="CU390" s="308"/>
      <c r="CV390" s="308"/>
      <c r="CW390" s="308"/>
      <c r="CX390" s="308"/>
      <c r="CY390" s="308"/>
      <c r="CZ390" s="308"/>
      <c r="DA390" s="308"/>
      <c r="DB390" s="308"/>
      <c r="DC390" s="308"/>
      <c r="DD390" s="308"/>
      <c r="DE390" s="308"/>
      <c r="DF390" s="308"/>
      <c r="DG390" s="308"/>
      <c r="DH390" s="308"/>
      <c r="DI390" s="308"/>
      <c r="DJ390" s="308"/>
      <c r="DK390" s="308"/>
      <c r="DL390" s="308"/>
      <c r="DM390" s="308"/>
      <c r="DN390" s="308"/>
      <c r="DO390" s="308"/>
      <c r="DP390" s="308"/>
      <c r="DQ390" s="308"/>
      <c r="DR390" s="308"/>
      <c r="DS390" s="308"/>
      <c r="DT390" s="308"/>
      <c r="DU390" s="308"/>
      <c r="DV390" s="308"/>
      <c r="DW390" s="308"/>
      <c r="DX390" s="308"/>
      <c r="DY390" s="308"/>
      <c r="DZ390" s="308"/>
      <c r="EA390" s="308"/>
      <c r="EB390" s="308"/>
      <c r="EC390" s="308"/>
      <c r="ED390" s="308"/>
      <c r="EE390" s="308"/>
      <c r="EF390" s="308"/>
      <c r="EG390" s="308"/>
      <c r="EH390" s="308"/>
      <c r="EI390" s="308"/>
      <c r="EJ390" s="308"/>
      <c r="EK390" s="308"/>
      <c r="EL390" s="308"/>
      <c r="EM390" s="308"/>
      <c r="EN390" s="308"/>
      <c r="EO390" s="308"/>
      <c r="EP390" s="308"/>
      <c r="EQ390" s="308"/>
      <c r="ER390" s="308"/>
      <c r="ES390" s="308"/>
      <c r="ET390" s="308"/>
      <c r="EU390" s="308"/>
      <c r="EV390" s="308"/>
      <c r="EW390" s="308"/>
    </row>
    <row r="391" spans="2:153" x14ac:dyDescent="0.25">
      <c r="B391" s="360"/>
      <c r="C391" s="360"/>
      <c r="D391" s="360"/>
      <c r="E391" s="308"/>
      <c r="F391" s="308"/>
      <c r="G391" s="308"/>
      <c r="H391" s="361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  <c r="AP391" s="308"/>
      <c r="AQ391" s="308"/>
      <c r="AR391" s="308"/>
      <c r="AS391" s="308"/>
      <c r="AT391" s="308"/>
      <c r="AU391" s="308"/>
      <c r="AV391" s="308"/>
      <c r="AW391" s="308"/>
      <c r="AX391" s="308"/>
      <c r="AY391" s="308"/>
      <c r="AZ391" s="308"/>
      <c r="BA391" s="308"/>
      <c r="BB391" s="308"/>
      <c r="BC391" s="308"/>
      <c r="BD391" s="308"/>
      <c r="BE391" s="308"/>
      <c r="BF391" s="308"/>
      <c r="BG391" s="308"/>
      <c r="BH391" s="308"/>
      <c r="BI391" s="308"/>
      <c r="BJ391" s="308"/>
      <c r="BK391" s="308"/>
      <c r="BL391" s="308"/>
      <c r="BM391" s="308"/>
      <c r="BN391" s="308"/>
      <c r="BO391" s="308"/>
      <c r="BP391" s="308"/>
      <c r="BQ391" s="308"/>
      <c r="BR391" s="308"/>
      <c r="BS391" s="308"/>
      <c r="BT391" s="308"/>
      <c r="BU391" s="308"/>
      <c r="BV391" s="308"/>
      <c r="BW391" s="308"/>
      <c r="BX391" s="308"/>
      <c r="BY391" s="308"/>
      <c r="BZ391" s="308"/>
      <c r="CA391" s="308"/>
      <c r="CB391" s="308"/>
      <c r="CC391" s="308"/>
      <c r="CD391" s="308"/>
      <c r="CE391" s="308"/>
      <c r="CF391" s="308"/>
      <c r="CG391" s="308"/>
      <c r="CH391" s="308"/>
      <c r="CI391" s="308"/>
      <c r="CJ391" s="308"/>
      <c r="CK391" s="308"/>
      <c r="CL391" s="308"/>
      <c r="CM391" s="308"/>
      <c r="CN391" s="308"/>
      <c r="CO391" s="308"/>
      <c r="CP391" s="308"/>
      <c r="CQ391" s="308"/>
      <c r="CR391" s="308"/>
      <c r="CS391" s="308"/>
      <c r="CT391" s="308"/>
      <c r="CU391" s="308"/>
      <c r="CV391" s="308"/>
      <c r="CW391" s="308"/>
      <c r="CX391" s="308"/>
      <c r="CY391" s="308"/>
      <c r="CZ391" s="308"/>
      <c r="DA391" s="308"/>
      <c r="DB391" s="308"/>
      <c r="DC391" s="308"/>
      <c r="DD391" s="308"/>
      <c r="DE391" s="308"/>
      <c r="DF391" s="308"/>
      <c r="DG391" s="308"/>
      <c r="DH391" s="308"/>
      <c r="DI391" s="308"/>
      <c r="DJ391" s="308"/>
      <c r="DK391" s="308"/>
      <c r="DL391" s="308"/>
      <c r="DM391" s="308"/>
      <c r="DN391" s="308"/>
      <c r="DO391" s="308"/>
      <c r="DP391" s="308"/>
      <c r="DQ391" s="308"/>
      <c r="DR391" s="308"/>
      <c r="DS391" s="308"/>
      <c r="DT391" s="308"/>
      <c r="DU391" s="308"/>
      <c r="DV391" s="308"/>
      <c r="DW391" s="308"/>
      <c r="DX391" s="308"/>
      <c r="DY391" s="308"/>
      <c r="DZ391" s="308"/>
      <c r="EA391" s="308"/>
      <c r="EB391" s="308"/>
      <c r="EC391" s="308"/>
      <c r="ED391" s="308"/>
      <c r="EE391" s="308"/>
      <c r="EF391" s="308"/>
      <c r="EG391" s="308"/>
      <c r="EH391" s="308"/>
      <c r="EI391" s="308"/>
      <c r="EJ391" s="308"/>
      <c r="EK391" s="308"/>
      <c r="EL391" s="308"/>
      <c r="EM391" s="308"/>
      <c r="EN391" s="308"/>
      <c r="EO391" s="308"/>
      <c r="EP391" s="308"/>
      <c r="EQ391" s="308"/>
      <c r="ER391" s="308"/>
      <c r="ES391" s="308"/>
      <c r="ET391" s="308"/>
      <c r="EU391" s="308"/>
      <c r="EV391" s="308"/>
      <c r="EW391" s="308"/>
    </row>
    <row r="392" spans="2:153" x14ac:dyDescent="0.25">
      <c r="B392" s="360"/>
      <c r="C392" s="360"/>
      <c r="D392" s="360"/>
      <c r="E392" s="308"/>
      <c r="F392" s="308"/>
      <c r="G392" s="308"/>
      <c r="H392" s="361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  <c r="AP392" s="308"/>
      <c r="AQ392" s="308"/>
      <c r="AR392" s="308"/>
      <c r="AS392" s="308"/>
      <c r="AT392" s="308"/>
      <c r="AU392" s="308"/>
      <c r="AV392" s="308"/>
      <c r="AW392" s="308"/>
      <c r="AX392" s="308"/>
      <c r="AY392" s="308"/>
      <c r="AZ392" s="308"/>
      <c r="BA392" s="308"/>
      <c r="BB392" s="308"/>
      <c r="BC392" s="308"/>
      <c r="BD392" s="308"/>
      <c r="BE392" s="308"/>
      <c r="BF392" s="308"/>
      <c r="BG392" s="308"/>
      <c r="BH392" s="308"/>
      <c r="BI392" s="308"/>
      <c r="BJ392" s="308"/>
      <c r="BK392" s="308"/>
      <c r="BL392" s="308"/>
      <c r="BM392" s="308"/>
      <c r="BN392" s="308"/>
      <c r="BO392" s="308"/>
      <c r="BP392" s="308"/>
      <c r="BQ392" s="308"/>
      <c r="BR392" s="308"/>
      <c r="BS392" s="308"/>
      <c r="BT392" s="308"/>
      <c r="BU392" s="308"/>
      <c r="BV392" s="308"/>
      <c r="BW392" s="308"/>
      <c r="BX392" s="308"/>
      <c r="BY392" s="308"/>
      <c r="BZ392" s="308"/>
      <c r="CA392" s="308"/>
      <c r="CB392" s="308"/>
      <c r="CC392" s="308"/>
      <c r="CD392" s="308"/>
      <c r="CE392" s="308"/>
      <c r="CF392" s="308"/>
      <c r="CG392" s="308"/>
      <c r="CH392" s="308"/>
      <c r="CI392" s="308"/>
      <c r="CJ392" s="308"/>
      <c r="CK392" s="308"/>
      <c r="CL392" s="308"/>
      <c r="CM392" s="308"/>
      <c r="CN392" s="308"/>
      <c r="CO392" s="308"/>
      <c r="CP392" s="308"/>
      <c r="CQ392" s="308"/>
      <c r="CR392" s="308"/>
      <c r="CS392" s="308"/>
      <c r="CT392" s="308"/>
      <c r="CU392" s="308"/>
      <c r="CV392" s="308"/>
      <c r="CW392" s="308"/>
      <c r="CX392" s="308"/>
      <c r="CY392" s="308"/>
      <c r="CZ392" s="308"/>
      <c r="DA392" s="308"/>
      <c r="DB392" s="308"/>
      <c r="DC392" s="308"/>
      <c r="DD392" s="308"/>
      <c r="DE392" s="308"/>
      <c r="DF392" s="308"/>
      <c r="DG392" s="308"/>
      <c r="DH392" s="308"/>
      <c r="DI392" s="308"/>
      <c r="DJ392" s="308"/>
      <c r="DK392" s="308"/>
      <c r="DL392" s="308"/>
      <c r="DM392" s="308"/>
      <c r="DN392" s="308"/>
      <c r="DO392" s="308"/>
      <c r="DP392" s="308"/>
      <c r="DQ392" s="308"/>
      <c r="DR392" s="308"/>
      <c r="DS392" s="308"/>
      <c r="DT392" s="308"/>
      <c r="DU392" s="308"/>
      <c r="DV392" s="308"/>
      <c r="DW392" s="308"/>
      <c r="DX392" s="308"/>
      <c r="DY392" s="308"/>
      <c r="DZ392" s="308"/>
      <c r="EA392" s="308"/>
      <c r="EB392" s="308"/>
      <c r="EC392" s="308"/>
      <c r="ED392" s="308"/>
      <c r="EE392" s="308"/>
      <c r="EF392" s="308"/>
      <c r="EG392" s="308"/>
      <c r="EH392" s="308"/>
      <c r="EI392" s="308"/>
      <c r="EJ392" s="308"/>
      <c r="EK392" s="308"/>
      <c r="EL392" s="308"/>
      <c r="EM392" s="308"/>
      <c r="EN392" s="308"/>
      <c r="EO392" s="308"/>
      <c r="EP392" s="308"/>
      <c r="EQ392" s="308"/>
      <c r="ER392" s="308"/>
      <c r="ES392" s="308"/>
      <c r="ET392" s="308"/>
      <c r="EU392" s="308"/>
      <c r="EV392" s="308"/>
      <c r="EW392" s="308"/>
    </row>
    <row r="393" spans="2:153" x14ac:dyDescent="0.25">
      <c r="B393" s="360"/>
      <c r="C393" s="360"/>
      <c r="D393" s="360"/>
      <c r="E393" s="308"/>
      <c r="F393" s="308"/>
      <c r="G393" s="308"/>
      <c r="H393" s="361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308"/>
      <c r="AK393" s="308"/>
      <c r="AL393" s="308"/>
      <c r="AM393" s="308"/>
      <c r="AN393" s="308"/>
      <c r="AO393" s="308"/>
      <c r="AP393" s="308"/>
      <c r="AQ393" s="308"/>
      <c r="AR393" s="308"/>
      <c r="AS393" s="308"/>
      <c r="AT393" s="308"/>
      <c r="AU393" s="308"/>
      <c r="AV393" s="308"/>
      <c r="AW393" s="308"/>
      <c r="AX393" s="308"/>
      <c r="AY393" s="308"/>
      <c r="AZ393" s="308"/>
      <c r="BA393" s="308"/>
      <c r="BB393" s="308"/>
      <c r="BC393" s="308"/>
      <c r="BD393" s="308"/>
      <c r="BE393" s="308"/>
      <c r="BF393" s="308"/>
      <c r="BG393" s="308"/>
      <c r="BH393" s="308"/>
      <c r="BI393" s="308"/>
      <c r="BJ393" s="308"/>
      <c r="BK393" s="308"/>
      <c r="BL393" s="308"/>
      <c r="BM393" s="308"/>
      <c r="BN393" s="308"/>
      <c r="BO393" s="308"/>
      <c r="BP393" s="308"/>
      <c r="BQ393" s="308"/>
      <c r="BR393" s="308"/>
      <c r="BS393" s="308"/>
      <c r="BT393" s="308"/>
      <c r="BU393" s="308"/>
      <c r="BV393" s="308"/>
      <c r="BW393" s="308"/>
      <c r="BX393" s="308"/>
      <c r="BY393" s="308"/>
      <c r="BZ393" s="308"/>
      <c r="CA393" s="308"/>
      <c r="CB393" s="308"/>
      <c r="CC393" s="308"/>
      <c r="CD393" s="308"/>
      <c r="CE393" s="308"/>
      <c r="CF393" s="308"/>
      <c r="CG393" s="308"/>
      <c r="CH393" s="308"/>
      <c r="CI393" s="308"/>
      <c r="CJ393" s="308"/>
      <c r="CK393" s="308"/>
      <c r="CL393" s="308"/>
      <c r="CM393" s="308"/>
      <c r="CN393" s="308"/>
      <c r="CO393" s="308"/>
      <c r="CP393" s="308"/>
      <c r="CQ393" s="308"/>
      <c r="CR393" s="308"/>
      <c r="CS393" s="308"/>
      <c r="CT393" s="308"/>
      <c r="CU393" s="308"/>
      <c r="CV393" s="308"/>
      <c r="CW393" s="308"/>
      <c r="CX393" s="308"/>
      <c r="CY393" s="308"/>
      <c r="CZ393" s="308"/>
      <c r="DA393" s="308"/>
      <c r="DB393" s="308"/>
      <c r="DC393" s="308"/>
      <c r="DD393" s="308"/>
      <c r="DE393" s="308"/>
      <c r="DF393" s="308"/>
      <c r="DG393" s="308"/>
      <c r="DH393" s="308"/>
      <c r="DI393" s="308"/>
      <c r="DJ393" s="308"/>
      <c r="DK393" s="308"/>
      <c r="DL393" s="308"/>
      <c r="DM393" s="308"/>
      <c r="DN393" s="308"/>
      <c r="DO393" s="308"/>
      <c r="DP393" s="308"/>
      <c r="DQ393" s="308"/>
      <c r="DR393" s="308"/>
      <c r="DS393" s="308"/>
      <c r="DT393" s="308"/>
      <c r="DU393" s="308"/>
      <c r="DV393" s="308"/>
      <c r="DW393" s="308"/>
      <c r="DX393" s="308"/>
      <c r="DY393" s="308"/>
      <c r="DZ393" s="308"/>
      <c r="EA393" s="308"/>
      <c r="EB393" s="308"/>
      <c r="EC393" s="308"/>
      <c r="ED393" s="308"/>
      <c r="EE393" s="308"/>
      <c r="EF393" s="308"/>
      <c r="EG393" s="308"/>
      <c r="EH393" s="308"/>
      <c r="EI393" s="308"/>
      <c r="EJ393" s="308"/>
      <c r="EK393" s="308"/>
      <c r="EL393" s="308"/>
      <c r="EM393" s="308"/>
      <c r="EN393" s="308"/>
      <c r="EO393" s="308"/>
      <c r="EP393" s="308"/>
      <c r="EQ393" s="308"/>
      <c r="ER393" s="308"/>
      <c r="ES393" s="308"/>
      <c r="ET393" s="308"/>
      <c r="EU393" s="308"/>
      <c r="EV393" s="308"/>
      <c r="EW393" s="308"/>
    </row>
    <row r="394" spans="2:153" x14ac:dyDescent="0.25">
      <c r="B394" s="360"/>
      <c r="C394" s="360"/>
      <c r="D394" s="360"/>
      <c r="E394" s="308"/>
      <c r="F394" s="308"/>
      <c r="G394" s="308"/>
      <c r="H394" s="361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  <c r="AP394" s="308"/>
      <c r="AQ394" s="308"/>
      <c r="AR394" s="308"/>
      <c r="AS394" s="308"/>
      <c r="AT394" s="308"/>
      <c r="AU394" s="308"/>
      <c r="AV394" s="308"/>
      <c r="AW394" s="308"/>
      <c r="AX394" s="308"/>
      <c r="AY394" s="308"/>
      <c r="AZ394" s="308"/>
      <c r="BA394" s="308"/>
      <c r="BB394" s="308"/>
      <c r="BC394" s="308"/>
      <c r="BD394" s="308"/>
      <c r="BE394" s="308"/>
      <c r="BF394" s="308"/>
      <c r="BG394" s="308"/>
      <c r="BH394" s="308"/>
      <c r="BI394" s="308"/>
      <c r="BJ394" s="308"/>
      <c r="BK394" s="308"/>
      <c r="BL394" s="308"/>
      <c r="BM394" s="308"/>
      <c r="BN394" s="308"/>
      <c r="BO394" s="308"/>
      <c r="BP394" s="308"/>
      <c r="BQ394" s="308"/>
      <c r="BR394" s="308"/>
      <c r="BS394" s="308"/>
      <c r="BT394" s="308"/>
      <c r="BU394" s="308"/>
      <c r="BV394" s="308"/>
      <c r="BW394" s="308"/>
      <c r="BX394" s="308"/>
      <c r="BY394" s="308"/>
      <c r="BZ394" s="308"/>
      <c r="CA394" s="308"/>
      <c r="CB394" s="308"/>
      <c r="CC394" s="308"/>
      <c r="CD394" s="308"/>
      <c r="CE394" s="308"/>
      <c r="CF394" s="308"/>
      <c r="CG394" s="308"/>
      <c r="CH394" s="308"/>
      <c r="CI394" s="308"/>
      <c r="CJ394" s="308"/>
      <c r="CK394" s="308"/>
      <c r="CL394" s="308"/>
      <c r="CM394" s="308"/>
      <c r="CN394" s="308"/>
      <c r="CO394" s="308"/>
      <c r="CP394" s="308"/>
      <c r="CQ394" s="308"/>
      <c r="CR394" s="308"/>
      <c r="CS394" s="308"/>
      <c r="CT394" s="308"/>
      <c r="CU394" s="308"/>
      <c r="CV394" s="308"/>
      <c r="CW394" s="308"/>
      <c r="CX394" s="308"/>
      <c r="CY394" s="308"/>
      <c r="CZ394" s="308"/>
      <c r="DA394" s="308"/>
      <c r="DB394" s="308"/>
      <c r="DC394" s="308"/>
      <c r="DD394" s="308"/>
      <c r="DE394" s="308"/>
      <c r="DF394" s="308"/>
      <c r="DG394" s="308"/>
      <c r="DH394" s="308"/>
      <c r="DI394" s="308"/>
      <c r="DJ394" s="308"/>
      <c r="DK394" s="308"/>
      <c r="DL394" s="308"/>
      <c r="DM394" s="308"/>
      <c r="DN394" s="308"/>
      <c r="DO394" s="308"/>
      <c r="DP394" s="308"/>
      <c r="DQ394" s="308"/>
      <c r="DR394" s="308"/>
      <c r="DS394" s="308"/>
      <c r="DT394" s="308"/>
      <c r="DU394" s="308"/>
      <c r="DV394" s="308"/>
      <c r="DW394" s="308"/>
      <c r="DX394" s="308"/>
      <c r="DY394" s="308"/>
      <c r="DZ394" s="308"/>
      <c r="EA394" s="308"/>
      <c r="EB394" s="308"/>
      <c r="EC394" s="308"/>
      <c r="ED394" s="308"/>
      <c r="EE394" s="308"/>
      <c r="EF394" s="308"/>
      <c r="EG394" s="308"/>
      <c r="EH394" s="308"/>
      <c r="EI394" s="308"/>
      <c r="EJ394" s="308"/>
      <c r="EK394" s="308"/>
      <c r="EL394" s="308"/>
      <c r="EM394" s="308"/>
      <c r="EN394" s="308"/>
      <c r="EO394" s="308"/>
      <c r="EP394" s="308"/>
      <c r="EQ394" s="308"/>
      <c r="ER394" s="308"/>
      <c r="ES394" s="308"/>
      <c r="ET394" s="308"/>
      <c r="EU394" s="308"/>
      <c r="EV394" s="308"/>
      <c r="EW394" s="308"/>
    </row>
    <row r="395" spans="2:153" x14ac:dyDescent="0.25">
      <c r="B395" s="360"/>
      <c r="C395" s="360"/>
      <c r="D395" s="360"/>
      <c r="E395" s="308"/>
      <c r="F395" s="308"/>
      <c r="G395" s="308"/>
      <c r="H395" s="361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  <c r="AA395" s="308"/>
      <c r="AB395" s="308"/>
      <c r="AC395" s="308"/>
      <c r="AD395" s="308"/>
      <c r="AE395" s="308"/>
      <c r="AF395" s="308"/>
      <c r="AG395" s="308"/>
      <c r="AH395" s="308"/>
      <c r="AI395" s="308"/>
      <c r="AJ395" s="308"/>
      <c r="AK395" s="308"/>
      <c r="AL395" s="308"/>
      <c r="AM395" s="308"/>
      <c r="AN395" s="308"/>
      <c r="AO395" s="308"/>
      <c r="AP395" s="308"/>
      <c r="AQ395" s="308"/>
      <c r="AR395" s="308"/>
      <c r="AS395" s="308"/>
      <c r="AT395" s="308"/>
      <c r="AU395" s="308"/>
      <c r="AV395" s="308"/>
      <c r="AW395" s="308"/>
      <c r="AX395" s="308"/>
      <c r="AY395" s="308"/>
      <c r="AZ395" s="308"/>
      <c r="BA395" s="308"/>
      <c r="BB395" s="308"/>
      <c r="BC395" s="308"/>
      <c r="BD395" s="308"/>
      <c r="BE395" s="308"/>
      <c r="BF395" s="308"/>
      <c r="BG395" s="308"/>
      <c r="BH395" s="308"/>
      <c r="BI395" s="308"/>
      <c r="BJ395" s="308"/>
      <c r="BK395" s="308"/>
      <c r="BL395" s="308"/>
      <c r="BM395" s="308"/>
      <c r="BN395" s="308"/>
      <c r="BO395" s="308"/>
      <c r="BP395" s="308"/>
      <c r="BQ395" s="308"/>
      <c r="BR395" s="308"/>
      <c r="BS395" s="308"/>
      <c r="BT395" s="308"/>
      <c r="BU395" s="308"/>
      <c r="BV395" s="308"/>
      <c r="BW395" s="308"/>
      <c r="BX395" s="308"/>
      <c r="BY395" s="308"/>
      <c r="BZ395" s="308"/>
      <c r="CA395" s="308"/>
      <c r="CB395" s="308"/>
      <c r="CC395" s="308"/>
      <c r="CD395" s="308"/>
      <c r="CE395" s="308"/>
      <c r="CF395" s="308"/>
      <c r="CG395" s="308"/>
      <c r="CH395" s="308"/>
      <c r="CI395" s="308"/>
      <c r="CJ395" s="308"/>
      <c r="CK395" s="308"/>
      <c r="CL395" s="308"/>
      <c r="CM395" s="308"/>
      <c r="CN395" s="308"/>
      <c r="CO395" s="308"/>
      <c r="CP395" s="308"/>
      <c r="CQ395" s="308"/>
      <c r="CR395" s="308"/>
      <c r="CS395" s="308"/>
      <c r="CT395" s="308"/>
      <c r="CU395" s="308"/>
      <c r="CV395" s="308"/>
      <c r="CW395" s="308"/>
      <c r="CX395" s="308"/>
      <c r="CY395" s="308"/>
      <c r="CZ395" s="308"/>
      <c r="DA395" s="308"/>
      <c r="DB395" s="308"/>
      <c r="DC395" s="308"/>
      <c r="DD395" s="308"/>
      <c r="DE395" s="308"/>
      <c r="DF395" s="308"/>
      <c r="DG395" s="308"/>
      <c r="DH395" s="308"/>
      <c r="DI395" s="308"/>
      <c r="DJ395" s="308"/>
      <c r="DK395" s="308"/>
      <c r="DL395" s="308"/>
      <c r="DM395" s="308"/>
      <c r="DN395" s="308"/>
      <c r="DO395" s="308"/>
      <c r="DP395" s="308"/>
      <c r="DQ395" s="308"/>
      <c r="DR395" s="308"/>
      <c r="DS395" s="308"/>
      <c r="DT395" s="308"/>
      <c r="DU395" s="308"/>
      <c r="DV395" s="308"/>
      <c r="DW395" s="308"/>
      <c r="DX395" s="308"/>
      <c r="DY395" s="308"/>
      <c r="DZ395" s="308"/>
      <c r="EA395" s="308"/>
      <c r="EB395" s="308"/>
      <c r="EC395" s="308"/>
      <c r="ED395" s="308"/>
      <c r="EE395" s="308"/>
      <c r="EF395" s="308"/>
      <c r="EG395" s="308"/>
      <c r="EH395" s="308"/>
      <c r="EI395" s="308"/>
      <c r="EJ395" s="308"/>
      <c r="EK395" s="308"/>
      <c r="EL395" s="308"/>
      <c r="EM395" s="308"/>
      <c r="EN395" s="308"/>
      <c r="EO395" s="308"/>
      <c r="EP395" s="308"/>
      <c r="EQ395" s="308"/>
      <c r="ER395" s="308"/>
      <c r="ES395" s="308"/>
      <c r="ET395" s="308"/>
      <c r="EU395" s="308"/>
      <c r="EV395" s="308"/>
      <c r="EW395" s="308"/>
    </row>
    <row r="396" spans="2:153" x14ac:dyDescent="0.25">
      <c r="B396" s="360"/>
      <c r="C396" s="360"/>
      <c r="D396" s="360"/>
      <c r="E396" s="308"/>
      <c r="F396" s="308"/>
      <c r="G396" s="308"/>
      <c r="H396" s="361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  <c r="AP396" s="308"/>
      <c r="AQ396" s="308"/>
      <c r="AR396" s="308"/>
      <c r="AS396" s="308"/>
      <c r="AT396" s="308"/>
      <c r="AU396" s="308"/>
      <c r="AV396" s="308"/>
      <c r="AW396" s="308"/>
      <c r="AX396" s="308"/>
      <c r="AY396" s="308"/>
      <c r="AZ396" s="308"/>
      <c r="BA396" s="308"/>
      <c r="BB396" s="308"/>
      <c r="BC396" s="308"/>
      <c r="BD396" s="308"/>
      <c r="BE396" s="308"/>
      <c r="BF396" s="308"/>
      <c r="BG396" s="308"/>
      <c r="BH396" s="308"/>
      <c r="BI396" s="308"/>
      <c r="BJ396" s="308"/>
      <c r="BK396" s="308"/>
      <c r="BL396" s="308"/>
      <c r="BM396" s="308"/>
      <c r="BN396" s="308"/>
      <c r="BO396" s="308"/>
      <c r="BP396" s="308"/>
      <c r="BQ396" s="308"/>
      <c r="BR396" s="308"/>
      <c r="BS396" s="308"/>
      <c r="BT396" s="308"/>
      <c r="BU396" s="308"/>
      <c r="BV396" s="308"/>
      <c r="BW396" s="308"/>
      <c r="BX396" s="308"/>
      <c r="BY396" s="308"/>
      <c r="BZ396" s="308"/>
      <c r="CA396" s="308"/>
      <c r="CB396" s="308"/>
      <c r="CC396" s="308"/>
      <c r="CD396" s="308"/>
      <c r="CE396" s="308"/>
      <c r="CF396" s="308"/>
      <c r="CG396" s="308"/>
      <c r="CH396" s="308"/>
      <c r="CI396" s="308"/>
      <c r="CJ396" s="308"/>
      <c r="CK396" s="308"/>
      <c r="CL396" s="308"/>
      <c r="CM396" s="308"/>
      <c r="CN396" s="308"/>
      <c r="CO396" s="308"/>
      <c r="CP396" s="308"/>
      <c r="CQ396" s="308"/>
      <c r="CR396" s="308"/>
      <c r="CS396" s="308"/>
      <c r="CT396" s="308"/>
      <c r="CU396" s="308"/>
      <c r="CV396" s="308"/>
      <c r="CW396" s="308"/>
      <c r="CX396" s="308"/>
      <c r="CY396" s="308"/>
      <c r="CZ396" s="308"/>
      <c r="DA396" s="308"/>
      <c r="DB396" s="308"/>
      <c r="DC396" s="308"/>
      <c r="DD396" s="308"/>
      <c r="DE396" s="308"/>
      <c r="DF396" s="308"/>
      <c r="DG396" s="308"/>
      <c r="DH396" s="308"/>
      <c r="DI396" s="308"/>
      <c r="DJ396" s="308"/>
      <c r="DK396" s="308"/>
      <c r="DL396" s="308"/>
      <c r="DM396" s="308"/>
      <c r="DN396" s="308"/>
      <c r="DO396" s="308"/>
      <c r="DP396" s="308"/>
      <c r="DQ396" s="308"/>
      <c r="DR396" s="308"/>
      <c r="DS396" s="308"/>
      <c r="DT396" s="308"/>
      <c r="DU396" s="308"/>
      <c r="DV396" s="308"/>
      <c r="DW396" s="308"/>
      <c r="DX396" s="308"/>
      <c r="DY396" s="308"/>
      <c r="DZ396" s="308"/>
      <c r="EA396" s="308"/>
      <c r="EB396" s="308"/>
      <c r="EC396" s="308"/>
      <c r="ED396" s="308"/>
      <c r="EE396" s="308"/>
      <c r="EF396" s="308"/>
      <c r="EG396" s="308"/>
      <c r="EH396" s="308"/>
      <c r="EI396" s="308"/>
      <c r="EJ396" s="308"/>
      <c r="EK396" s="308"/>
      <c r="EL396" s="308"/>
      <c r="EM396" s="308"/>
      <c r="EN396" s="308"/>
      <c r="EO396" s="308"/>
      <c r="EP396" s="308"/>
      <c r="EQ396" s="308"/>
      <c r="ER396" s="308"/>
      <c r="ES396" s="308"/>
      <c r="ET396" s="308"/>
      <c r="EU396" s="308"/>
      <c r="EV396" s="308"/>
      <c r="EW396" s="308"/>
    </row>
    <row r="397" spans="2:153" x14ac:dyDescent="0.25">
      <c r="B397" s="360"/>
      <c r="C397" s="360"/>
      <c r="D397" s="360"/>
      <c r="E397" s="308"/>
      <c r="F397" s="308"/>
      <c r="G397" s="308"/>
      <c r="H397" s="361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  <c r="U397" s="308"/>
      <c r="V397" s="308"/>
      <c r="W397" s="308"/>
      <c r="X397" s="308"/>
      <c r="Y397" s="308"/>
      <c r="Z397" s="308"/>
      <c r="AA397" s="308"/>
      <c r="AB397" s="308"/>
      <c r="AC397" s="308"/>
      <c r="AD397" s="308"/>
      <c r="AE397" s="308"/>
      <c r="AF397" s="308"/>
      <c r="AG397" s="308"/>
      <c r="AH397" s="308"/>
      <c r="AI397" s="308"/>
      <c r="AJ397" s="308"/>
      <c r="AK397" s="308"/>
      <c r="AL397" s="308"/>
      <c r="AM397" s="308"/>
      <c r="AN397" s="308"/>
      <c r="AO397" s="308"/>
      <c r="AP397" s="308"/>
      <c r="AQ397" s="308"/>
      <c r="AR397" s="308"/>
      <c r="AS397" s="308"/>
      <c r="AT397" s="308"/>
      <c r="AU397" s="308"/>
      <c r="AV397" s="308"/>
      <c r="AW397" s="308"/>
      <c r="AX397" s="308"/>
      <c r="AY397" s="308"/>
      <c r="AZ397" s="308"/>
      <c r="BA397" s="308"/>
      <c r="BB397" s="308"/>
      <c r="BC397" s="308"/>
      <c r="BD397" s="308"/>
      <c r="BE397" s="308"/>
      <c r="BF397" s="308"/>
      <c r="BG397" s="308"/>
      <c r="BH397" s="308"/>
      <c r="BI397" s="308"/>
      <c r="BJ397" s="308"/>
      <c r="BK397" s="308"/>
      <c r="BL397" s="308"/>
      <c r="BM397" s="308"/>
      <c r="BN397" s="308"/>
      <c r="BO397" s="308"/>
      <c r="BP397" s="308"/>
      <c r="BQ397" s="308"/>
      <c r="BR397" s="308"/>
      <c r="BS397" s="308"/>
      <c r="BT397" s="308"/>
      <c r="BU397" s="308"/>
      <c r="BV397" s="308"/>
      <c r="BW397" s="308"/>
      <c r="BX397" s="308"/>
      <c r="BY397" s="308"/>
      <c r="BZ397" s="308"/>
      <c r="CA397" s="308"/>
      <c r="CB397" s="308"/>
      <c r="CC397" s="308"/>
      <c r="CD397" s="308"/>
      <c r="CE397" s="308"/>
      <c r="CF397" s="308"/>
      <c r="CG397" s="308"/>
      <c r="CH397" s="308"/>
      <c r="CI397" s="308"/>
      <c r="CJ397" s="308"/>
      <c r="CK397" s="308"/>
      <c r="CL397" s="308"/>
      <c r="CM397" s="308"/>
      <c r="CN397" s="308"/>
      <c r="CO397" s="308"/>
      <c r="CP397" s="308"/>
      <c r="CQ397" s="308"/>
      <c r="CR397" s="308"/>
      <c r="CS397" s="308"/>
      <c r="CT397" s="308"/>
      <c r="CU397" s="308"/>
      <c r="CV397" s="308"/>
      <c r="CW397" s="308"/>
      <c r="CX397" s="308"/>
      <c r="CY397" s="308"/>
      <c r="CZ397" s="308"/>
      <c r="DA397" s="308"/>
      <c r="DB397" s="308"/>
      <c r="DC397" s="308"/>
      <c r="DD397" s="308"/>
      <c r="DE397" s="308"/>
      <c r="DF397" s="308"/>
      <c r="DG397" s="308"/>
      <c r="DH397" s="308"/>
      <c r="DI397" s="308"/>
      <c r="DJ397" s="308"/>
      <c r="DK397" s="308"/>
      <c r="DL397" s="308"/>
      <c r="DM397" s="308"/>
      <c r="DN397" s="308"/>
      <c r="DO397" s="308"/>
      <c r="DP397" s="308"/>
      <c r="DQ397" s="308"/>
      <c r="DR397" s="308"/>
      <c r="DS397" s="308"/>
      <c r="DT397" s="308"/>
      <c r="DU397" s="308"/>
      <c r="DV397" s="308"/>
      <c r="DW397" s="308"/>
      <c r="DX397" s="308"/>
      <c r="DY397" s="308"/>
      <c r="DZ397" s="308"/>
      <c r="EA397" s="308"/>
      <c r="EB397" s="308"/>
      <c r="EC397" s="308"/>
      <c r="ED397" s="308"/>
      <c r="EE397" s="308"/>
      <c r="EF397" s="308"/>
      <c r="EG397" s="308"/>
      <c r="EH397" s="308"/>
      <c r="EI397" s="308"/>
      <c r="EJ397" s="308"/>
      <c r="EK397" s="308"/>
      <c r="EL397" s="308"/>
      <c r="EM397" s="308"/>
      <c r="EN397" s="308"/>
      <c r="EO397" s="308"/>
      <c r="EP397" s="308"/>
      <c r="EQ397" s="308"/>
      <c r="ER397" s="308"/>
      <c r="ES397" s="308"/>
      <c r="ET397" s="308"/>
      <c r="EU397" s="308"/>
      <c r="EV397" s="308"/>
      <c r="EW397" s="308"/>
    </row>
    <row r="398" spans="2:153" x14ac:dyDescent="0.25">
      <c r="B398" s="360"/>
      <c r="C398" s="360"/>
      <c r="D398" s="360"/>
      <c r="E398" s="308"/>
      <c r="F398" s="308"/>
      <c r="G398" s="308"/>
      <c r="H398" s="361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  <c r="U398" s="308"/>
      <c r="V398" s="308"/>
      <c r="W398" s="308"/>
      <c r="X398" s="308"/>
      <c r="Y398" s="308"/>
      <c r="Z398" s="308"/>
      <c r="AA398" s="308"/>
      <c r="AB398" s="308"/>
      <c r="AC398" s="308"/>
      <c r="AD398" s="308"/>
      <c r="AE398" s="308"/>
      <c r="AF398" s="308"/>
      <c r="AG398" s="308"/>
      <c r="AH398" s="308"/>
      <c r="AI398" s="308"/>
      <c r="AJ398" s="308"/>
      <c r="AK398" s="308"/>
      <c r="AL398" s="308"/>
      <c r="AM398" s="308"/>
      <c r="AN398" s="308"/>
      <c r="AO398" s="308"/>
      <c r="AP398" s="308"/>
      <c r="AQ398" s="308"/>
      <c r="AR398" s="308"/>
      <c r="AS398" s="308"/>
      <c r="AT398" s="308"/>
      <c r="AU398" s="308"/>
      <c r="AV398" s="308"/>
      <c r="AW398" s="308"/>
      <c r="AX398" s="308"/>
      <c r="AY398" s="308"/>
      <c r="AZ398" s="308"/>
      <c r="BA398" s="308"/>
      <c r="BB398" s="308"/>
      <c r="BC398" s="308"/>
      <c r="BD398" s="308"/>
      <c r="BE398" s="308"/>
      <c r="BF398" s="308"/>
      <c r="BG398" s="308"/>
      <c r="BH398" s="308"/>
      <c r="BI398" s="308"/>
      <c r="BJ398" s="308"/>
      <c r="BK398" s="308"/>
      <c r="BL398" s="308"/>
      <c r="BM398" s="308"/>
      <c r="BN398" s="308"/>
      <c r="BO398" s="308"/>
      <c r="BP398" s="308"/>
      <c r="BQ398" s="308"/>
      <c r="BR398" s="308"/>
      <c r="BS398" s="308"/>
      <c r="BT398" s="308"/>
      <c r="BU398" s="308"/>
      <c r="BV398" s="308"/>
      <c r="BW398" s="308"/>
      <c r="BX398" s="308"/>
      <c r="BY398" s="308"/>
      <c r="BZ398" s="308"/>
      <c r="CA398" s="308"/>
      <c r="CB398" s="308"/>
      <c r="CC398" s="308"/>
      <c r="CD398" s="308"/>
      <c r="CE398" s="308"/>
      <c r="CF398" s="308"/>
      <c r="CG398" s="308"/>
      <c r="CH398" s="308"/>
      <c r="CI398" s="308"/>
      <c r="CJ398" s="308"/>
      <c r="CK398" s="308"/>
      <c r="CL398" s="308"/>
      <c r="CM398" s="308"/>
      <c r="CN398" s="308"/>
      <c r="CO398" s="308"/>
      <c r="CP398" s="308"/>
      <c r="CQ398" s="308"/>
      <c r="CR398" s="308"/>
      <c r="CS398" s="308"/>
      <c r="CT398" s="308"/>
      <c r="CU398" s="308"/>
      <c r="CV398" s="308"/>
      <c r="CW398" s="308"/>
      <c r="CX398" s="308"/>
      <c r="CY398" s="308"/>
      <c r="CZ398" s="308"/>
      <c r="DA398" s="308"/>
      <c r="DB398" s="308"/>
      <c r="DC398" s="308"/>
      <c r="DD398" s="308"/>
      <c r="DE398" s="308"/>
      <c r="DF398" s="308"/>
      <c r="DG398" s="308"/>
      <c r="DH398" s="308"/>
      <c r="DI398" s="308"/>
      <c r="DJ398" s="308"/>
      <c r="DK398" s="308"/>
      <c r="DL398" s="308"/>
      <c r="DM398" s="308"/>
      <c r="DN398" s="308"/>
      <c r="DO398" s="308"/>
      <c r="DP398" s="308"/>
      <c r="DQ398" s="308"/>
      <c r="DR398" s="308"/>
      <c r="DS398" s="308"/>
      <c r="DT398" s="308"/>
      <c r="DU398" s="308"/>
      <c r="DV398" s="308"/>
      <c r="DW398" s="308"/>
      <c r="DX398" s="308"/>
      <c r="DY398" s="308"/>
      <c r="DZ398" s="308"/>
      <c r="EA398" s="308"/>
      <c r="EB398" s="308"/>
      <c r="EC398" s="308"/>
      <c r="ED398" s="308"/>
      <c r="EE398" s="308"/>
      <c r="EF398" s="308"/>
      <c r="EG398" s="308"/>
      <c r="EH398" s="308"/>
      <c r="EI398" s="308"/>
      <c r="EJ398" s="308"/>
      <c r="EK398" s="308"/>
      <c r="EL398" s="308"/>
      <c r="EM398" s="308"/>
      <c r="EN398" s="308"/>
      <c r="EO398" s="308"/>
      <c r="EP398" s="308"/>
      <c r="EQ398" s="308"/>
      <c r="ER398" s="308"/>
      <c r="ES398" s="308"/>
      <c r="ET398" s="308"/>
      <c r="EU398" s="308"/>
      <c r="EV398" s="308"/>
      <c r="EW398" s="308"/>
    </row>
    <row r="399" spans="2:153" x14ac:dyDescent="0.25">
      <c r="B399" s="360"/>
      <c r="C399" s="360"/>
      <c r="D399" s="360"/>
      <c r="E399" s="308"/>
      <c r="F399" s="308"/>
      <c r="G399" s="308"/>
      <c r="H399" s="361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  <c r="U399" s="308"/>
      <c r="V399" s="308"/>
      <c r="W399" s="308"/>
      <c r="X399" s="308"/>
      <c r="Y399" s="308"/>
      <c r="Z399" s="308"/>
      <c r="AA399" s="308"/>
      <c r="AB399" s="308"/>
      <c r="AC399" s="308"/>
      <c r="AD399" s="308"/>
      <c r="AE399" s="308"/>
      <c r="AF399" s="308"/>
      <c r="AG399" s="308"/>
      <c r="AH399" s="308"/>
      <c r="AI399" s="308"/>
      <c r="AJ399" s="308"/>
      <c r="AK399" s="308"/>
      <c r="AL399" s="308"/>
      <c r="AM399" s="308"/>
      <c r="AN399" s="308"/>
      <c r="AO399" s="308"/>
      <c r="AP399" s="308"/>
      <c r="AQ399" s="308"/>
      <c r="AR399" s="308"/>
      <c r="AS399" s="308"/>
      <c r="AT399" s="308"/>
      <c r="AU399" s="308"/>
      <c r="AV399" s="308"/>
      <c r="AW399" s="308"/>
      <c r="AX399" s="308"/>
      <c r="AY399" s="308"/>
      <c r="AZ399" s="308"/>
      <c r="BA399" s="308"/>
      <c r="BB399" s="308"/>
      <c r="BC399" s="308"/>
      <c r="BD399" s="308"/>
      <c r="BE399" s="308"/>
      <c r="BF399" s="308"/>
      <c r="BG399" s="308"/>
      <c r="BH399" s="308"/>
      <c r="BI399" s="308"/>
      <c r="BJ399" s="308"/>
      <c r="BK399" s="308"/>
      <c r="BL399" s="308"/>
      <c r="BM399" s="308"/>
      <c r="BN399" s="308"/>
      <c r="BO399" s="308"/>
      <c r="BP399" s="308"/>
      <c r="BQ399" s="308"/>
      <c r="BR399" s="308"/>
      <c r="BS399" s="308"/>
      <c r="BT399" s="308"/>
      <c r="BU399" s="308"/>
      <c r="BV399" s="308"/>
      <c r="BW399" s="308"/>
      <c r="BX399" s="308"/>
      <c r="BY399" s="308"/>
      <c r="BZ399" s="308"/>
      <c r="CA399" s="308"/>
      <c r="CB399" s="308"/>
      <c r="CC399" s="308"/>
      <c r="CD399" s="308"/>
      <c r="CE399" s="308"/>
      <c r="CF399" s="308"/>
      <c r="CG399" s="308"/>
      <c r="CH399" s="308"/>
      <c r="CI399" s="308"/>
      <c r="CJ399" s="308"/>
      <c r="CK399" s="308"/>
      <c r="CL399" s="308"/>
      <c r="CM399" s="308"/>
      <c r="CN399" s="308"/>
      <c r="CO399" s="308"/>
      <c r="CP399" s="308"/>
      <c r="CQ399" s="308"/>
      <c r="CR399" s="308"/>
      <c r="CS399" s="308"/>
      <c r="CT399" s="308"/>
      <c r="CU399" s="308"/>
      <c r="CV399" s="308"/>
      <c r="CW399" s="308"/>
      <c r="CX399" s="308"/>
      <c r="CY399" s="308"/>
      <c r="CZ399" s="308"/>
      <c r="DA399" s="308"/>
      <c r="DB399" s="308"/>
      <c r="DC399" s="308"/>
      <c r="DD399" s="308"/>
      <c r="DE399" s="308"/>
      <c r="DF399" s="308"/>
      <c r="DG399" s="308"/>
      <c r="DH399" s="308"/>
      <c r="DI399" s="308"/>
      <c r="DJ399" s="308"/>
      <c r="DK399" s="308"/>
      <c r="DL399" s="308"/>
      <c r="DM399" s="308"/>
      <c r="DN399" s="308"/>
      <c r="DO399" s="308"/>
      <c r="DP399" s="308"/>
      <c r="DQ399" s="308"/>
      <c r="DR399" s="308"/>
      <c r="DS399" s="308"/>
      <c r="DT399" s="308"/>
      <c r="DU399" s="308"/>
      <c r="DV399" s="308"/>
      <c r="DW399" s="308"/>
      <c r="DX399" s="308"/>
      <c r="DY399" s="308"/>
      <c r="DZ399" s="308"/>
      <c r="EA399" s="308"/>
      <c r="EB399" s="308"/>
      <c r="EC399" s="308"/>
      <c r="ED399" s="308"/>
      <c r="EE399" s="308"/>
      <c r="EF399" s="308"/>
      <c r="EG399" s="308"/>
      <c r="EH399" s="308"/>
      <c r="EI399" s="308"/>
      <c r="EJ399" s="308"/>
      <c r="EK399" s="308"/>
      <c r="EL399" s="308"/>
      <c r="EM399" s="308"/>
      <c r="EN399" s="308"/>
      <c r="EO399" s="308"/>
      <c r="EP399" s="308"/>
      <c r="EQ399" s="308"/>
      <c r="ER399" s="308"/>
      <c r="ES399" s="308"/>
      <c r="ET399" s="308"/>
      <c r="EU399" s="308"/>
      <c r="EV399" s="308"/>
      <c r="EW399" s="308"/>
    </row>
    <row r="400" spans="2:153" x14ac:dyDescent="0.25">
      <c r="B400" s="360"/>
      <c r="C400" s="360"/>
      <c r="D400" s="360"/>
      <c r="E400" s="308"/>
      <c r="F400" s="308"/>
      <c r="G400" s="308"/>
      <c r="H400" s="361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  <c r="U400" s="308"/>
      <c r="V400" s="308"/>
      <c r="W400" s="308"/>
      <c r="X400" s="308"/>
      <c r="Y400" s="308"/>
      <c r="Z400" s="308"/>
      <c r="AA400" s="308"/>
      <c r="AB400" s="308"/>
      <c r="AC400" s="308"/>
      <c r="AD400" s="308"/>
      <c r="AE400" s="308"/>
      <c r="AF400" s="308"/>
      <c r="AG400" s="308"/>
      <c r="AH400" s="308"/>
      <c r="AI400" s="308"/>
      <c r="AJ400" s="308"/>
      <c r="AK400" s="308"/>
      <c r="AL400" s="308"/>
      <c r="AM400" s="308"/>
      <c r="AN400" s="308"/>
      <c r="AO400" s="308"/>
      <c r="AP400" s="308"/>
      <c r="AQ400" s="308"/>
      <c r="AR400" s="308"/>
      <c r="AS400" s="308"/>
      <c r="AT400" s="308"/>
      <c r="AU400" s="308"/>
      <c r="AV400" s="308"/>
      <c r="AW400" s="308"/>
      <c r="AX400" s="308"/>
      <c r="AY400" s="308"/>
      <c r="AZ400" s="308"/>
      <c r="BA400" s="308"/>
      <c r="BB400" s="308"/>
      <c r="BC400" s="308"/>
      <c r="BD400" s="308"/>
      <c r="BE400" s="308"/>
      <c r="BF400" s="308"/>
      <c r="BG400" s="308"/>
      <c r="BH400" s="308"/>
      <c r="BI400" s="308"/>
      <c r="BJ400" s="308"/>
      <c r="BK400" s="308"/>
      <c r="BL400" s="308"/>
      <c r="BM400" s="308"/>
      <c r="BN400" s="308"/>
      <c r="BO400" s="308"/>
      <c r="BP400" s="308"/>
      <c r="BQ400" s="308"/>
      <c r="BR400" s="308"/>
      <c r="BS400" s="308"/>
      <c r="BT400" s="308"/>
      <c r="BU400" s="308"/>
      <c r="BV400" s="308"/>
      <c r="BW400" s="308"/>
      <c r="BX400" s="308"/>
      <c r="BY400" s="308"/>
      <c r="BZ400" s="308"/>
      <c r="CA400" s="308"/>
      <c r="CB400" s="308"/>
      <c r="CC400" s="308"/>
      <c r="CD400" s="308"/>
      <c r="CE400" s="308"/>
      <c r="CF400" s="308"/>
      <c r="CG400" s="308"/>
      <c r="CH400" s="308"/>
      <c r="CI400" s="308"/>
      <c r="CJ400" s="308"/>
      <c r="CK400" s="308"/>
      <c r="CL400" s="308"/>
      <c r="CM400" s="308"/>
      <c r="CN400" s="308"/>
      <c r="CO400" s="308"/>
      <c r="CP400" s="308"/>
      <c r="CQ400" s="308"/>
      <c r="CR400" s="308"/>
      <c r="CS400" s="308"/>
      <c r="CT400" s="308"/>
      <c r="CU400" s="308"/>
      <c r="CV400" s="308"/>
      <c r="CW400" s="308"/>
      <c r="CX400" s="308"/>
      <c r="CY400" s="308"/>
      <c r="CZ400" s="308"/>
      <c r="DA400" s="308"/>
      <c r="DB400" s="308"/>
      <c r="DC400" s="308"/>
      <c r="DD400" s="308"/>
      <c r="DE400" s="308"/>
      <c r="DF400" s="308"/>
      <c r="DG400" s="308"/>
      <c r="DH400" s="308"/>
      <c r="DI400" s="308"/>
      <c r="DJ400" s="308"/>
      <c r="DK400" s="308"/>
      <c r="DL400" s="308"/>
      <c r="DM400" s="308"/>
      <c r="DN400" s="308"/>
      <c r="DO400" s="308"/>
      <c r="DP400" s="308"/>
      <c r="DQ400" s="308"/>
      <c r="DR400" s="308"/>
      <c r="DS400" s="308"/>
      <c r="DT400" s="308"/>
      <c r="DU400" s="308"/>
      <c r="DV400" s="308"/>
      <c r="DW400" s="308"/>
      <c r="DX400" s="308"/>
      <c r="DY400" s="308"/>
      <c r="DZ400" s="308"/>
      <c r="EA400" s="308"/>
      <c r="EB400" s="308"/>
      <c r="EC400" s="308"/>
      <c r="ED400" s="308"/>
      <c r="EE400" s="308"/>
      <c r="EF400" s="308"/>
      <c r="EG400" s="308"/>
      <c r="EH400" s="308"/>
      <c r="EI400" s="308"/>
      <c r="EJ400" s="308"/>
      <c r="EK400" s="308"/>
      <c r="EL400" s="308"/>
      <c r="EM400" s="308"/>
      <c r="EN400" s="308"/>
      <c r="EO400" s="308"/>
      <c r="EP400" s="308"/>
      <c r="EQ400" s="308"/>
      <c r="ER400" s="308"/>
      <c r="ES400" s="308"/>
      <c r="ET400" s="308"/>
      <c r="EU400" s="308"/>
      <c r="EV400" s="308"/>
      <c r="EW400" s="308"/>
    </row>
    <row r="401" spans="2:153" x14ac:dyDescent="0.25">
      <c r="B401" s="360"/>
      <c r="C401" s="360"/>
      <c r="D401" s="360"/>
      <c r="E401" s="308"/>
      <c r="F401" s="308"/>
      <c r="G401" s="308"/>
      <c r="H401" s="361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  <c r="U401" s="308"/>
      <c r="V401" s="308"/>
      <c r="W401" s="308"/>
      <c r="X401" s="308"/>
      <c r="Y401" s="308"/>
      <c r="Z401" s="308"/>
      <c r="AA401" s="308"/>
      <c r="AB401" s="308"/>
      <c r="AC401" s="308"/>
      <c r="AD401" s="308"/>
      <c r="AE401" s="308"/>
      <c r="AF401" s="308"/>
      <c r="AG401" s="308"/>
      <c r="AH401" s="308"/>
      <c r="AI401" s="308"/>
      <c r="AJ401" s="308"/>
      <c r="AK401" s="308"/>
      <c r="AL401" s="308"/>
      <c r="AM401" s="308"/>
      <c r="AN401" s="308"/>
      <c r="AO401" s="308"/>
      <c r="AP401" s="308"/>
      <c r="AQ401" s="308"/>
      <c r="AR401" s="308"/>
      <c r="AS401" s="308"/>
      <c r="AT401" s="308"/>
      <c r="AU401" s="308"/>
      <c r="AV401" s="308"/>
      <c r="AW401" s="308"/>
      <c r="AX401" s="308"/>
      <c r="AY401" s="308"/>
      <c r="AZ401" s="308"/>
      <c r="BA401" s="308"/>
      <c r="BB401" s="308"/>
      <c r="BC401" s="308"/>
      <c r="BD401" s="308"/>
      <c r="BE401" s="308"/>
      <c r="BF401" s="308"/>
      <c r="BG401" s="308"/>
      <c r="BH401" s="308"/>
      <c r="BI401" s="308"/>
      <c r="BJ401" s="308"/>
      <c r="BK401" s="308"/>
      <c r="BL401" s="308"/>
      <c r="BM401" s="308"/>
      <c r="BN401" s="308"/>
      <c r="BO401" s="308"/>
      <c r="BP401" s="308"/>
      <c r="BQ401" s="308"/>
      <c r="BR401" s="308"/>
      <c r="BS401" s="308"/>
      <c r="BT401" s="308"/>
      <c r="BU401" s="308"/>
      <c r="BV401" s="308"/>
      <c r="BW401" s="308"/>
      <c r="BX401" s="308"/>
      <c r="BY401" s="308"/>
      <c r="BZ401" s="308"/>
      <c r="CA401" s="308"/>
      <c r="CB401" s="308"/>
      <c r="CC401" s="308"/>
      <c r="CD401" s="308"/>
      <c r="CE401" s="308"/>
      <c r="CF401" s="308"/>
      <c r="CG401" s="308"/>
      <c r="CH401" s="308"/>
      <c r="CI401" s="308"/>
      <c r="CJ401" s="308"/>
      <c r="CK401" s="308"/>
      <c r="CL401" s="308"/>
      <c r="CM401" s="308"/>
      <c r="CN401" s="308"/>
      <c r="CO401" s="308"/>
      <c r="CP401" s="308"/>
      <c r="CQ401" s="308"/>
      <c r="CR401" s="308"/>
      <c r="CS401" s="308"/>
      <c r="CT401" s="308"/>
      <c r="CU401" s="308"/>
      <c r="CV401" s="308"/>
      <c r="CW401" s="308"/>
      <c r="CX401" s="308"/>
      <c r="CY401" s="308"/>
      <c r="CZ401" s="308"/>
      <c r="DA401" s="308"/>
      <c r="DB401" s="308"/>
      <c r="DC401" s="308"/>
      <c r="DD401" s="308"/>
      <c r="DE401" s="308"/>
      <c r="DF401" s="308"/>
      <c r="DG401" s="308"/>
      <c r="DH401" s="308"/>
      <c r="DI401" s="308"/>
      <c r="DJ401" s="308"/>
      <c r="DK401" s="308"/>
      <c r="DL401" s="308"/>
      <c r="DM401" s="308"/>
      <c r="DN401" s="308"/>
      <c r="DO401" s="308"/>
      <c r="DP401" s="308"/>
      <c r="DQ401" s="308"/>
      <c r="DR401" s="308"/>
      <c r="DS401" s="308"/>
      <c r="DT401" s="308"/>
      <c r="DU401" s="308"/>
      <c r="DV401" s="308"/>
      <c r="DW401" s="308"/>
      <c r="DX401" s="308"/>
      <c r="DY401" s="308"/>
      <c r="DZ401" s="308"/>
      <c r="EA401" s="308"/>
      <c r="EB401" s="308"/>
      <c r="EC401" s="308"/>
      <c r="ED401" s="308"/>
      <c r="EE401" s="308"/>
      <c r="EF401" s="308"/>
      <c r="EG401" s="308"/>
      <c r="EH401" s="308"/>
      <c r="EI401" s="308"/>
      <c r="EJ401" s="308"/>
      <c r="EK401" s="308"/>
      <c r="EL401" s="308"/>
      <c r="EM401" s="308"/>
      <c r="EN401" s="308"/>
      <c r="EO401" s="308"/>
      <c r="EP401" s="308"/>
      <c r="EQ401" s="308"/>
      <c r="ER401" s="308"/>
      <c r="ES401" s="308"/>
      <c r="ET401" s="308"/>
      <c r="EU401" s="308"/>
      <c r="EV401" s="308"/>
      <c r="EW401" s="308"/>
    </row>
    <row r="402" spans="2:153" x14ac:dyDescent="0.25">
      <c r="B402" s="360"/>
      <c r="C402" s="360"/>
      <c r="D402" s="360"/>
      <c r="E402" s="308"/>
      <c r="F402" s="308"/>
      <c r="G402" s="308"/>
      <c r="H402" s="361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  <c r="U402" s="308"/>
      <c r="V402" s="308"/>
      <c r="W402" s="308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08"/>
      <c r="AI402" s="308"/>
      <c r="AJ402" s="308"/>
      <c r="AK402" s="308"/>
      <c r="AL402" s="308"/>
      <c r="AM402" s="308"/>
      <c r="AN402" s="308"/>
      <c r="AO402" s="308"/>
      <c r="AP402" s="308"/>
      <c r="AQ402" s="308"/>
      <c r="AR402" s="308"/>
      <c r="AS402" s="308"/>
      <c r="AT402" s="308"/>
      <c r="AU402" s="308"/>
      <c r="AV402" s="308"/>
      <c r="AW402" s="308"/>
      <c r="AX402" s="308"/>
      <c r="AY402" s="308"/>
      <c r="AZ402" s="308"/>
      <c r="BA402" s="308"/>
      <c r="BB402" s="308"/>
      <c r="BC402" s="308"/>
      <c r="BD402" s="308"/>
      <c r="BE402" s="308"/>
      <c r="BF402" s="308"/>
      <c r="BG402" s="308"/>
      <c r="BH402" s="308"/>
      <c r="BI402" s="308"/>
      <c r="BJ402" s="308"/>
      <c r="BK402" s="308"/>
      <c r="BL402" s="308"/>
      <c r="BM402" s="308"/>
      <c r="BN402" s="308"/>
      <c r="BO402" s="308"/>
      <c r="BP402" s="308"/>
      <c r="BQ402" s="308"/>
      <c r="BR402" s="308"/>
      <c r="BS402" s="308"/>
      <c r="BT402" s="308"/>
      <c r="BU402" s="308"/>
      <c r="BV402" s="308"/>
      <c r="BW402" s="308"/>
      <c r="BX402" s="308"/>
      <c r="BY402" s="308"/>
      <c r="BZ402" s="308"/>
      <c r="CA402" s="308"/>
      <c r="CB402" s="308"/>
      <c r="CC402" s="308"/>
      <c r="CD402" s="308"/>
      <c r="CE402" s="308"/>
      <c r="CF402" s="308"/>
      <c r="CG402" s="308"/>
      <c r="CH402" s="308"/>
      <c r="CI402" s="308"/>
      <c r="CJ402" s="308"/>
      <c r="CK402" s="308"/>
      <c r="CL402" s="308"/>
      <c r="CM402" s="308"/>
      <c r="CN402" s="308"/>
      <c r="CO402" s="308"/>
      <c r="CP402" s="308"/>
      <c r="CQ402" s="308"/>
      <c r="CR402" s="308"/>
      <c r="CS402" s="308"/>
      <c r="CT402" s="308"/>
      <c r="CU402" s="308"/>
      <c r="CV402" s="308"/>
      <c r="CW402" s="308"/>
      <c r="CX402" s="308"/>
      <c r="CY402" s="308"/>
      <c r="CZ402" s="308"/>
      <c r="DA402" s="308"/>
      <c r="DB402" s="308"/>
      <c r="DC402" s="308"/>
      <c r="DD402" s="308"/>
      <c r="DE402" s="308"/>
      <c r="DF402" s="308"/>
      <c r="DG402" s="308"/>
      <c r="DH402" s="308"/>
      <c r="DI402" s="308"/>
      <c r="DJ402" s="308"/>
      <c r="DK402" s="308"/>
      <c r="DL402" s="308"/>
      <c r="DM402" s="308"/>
      <c r="DN402" s="308"/>
      <c r="DO402" s="308"/>
      <c r="DP402" s="308"/>
      <c r="DQ402" s="308"/>
      <c r="DR402" s="308"/>
      <c r="DS402" s="308"/>
      <c r="DT402" s="308"/>
      <c r="DU402" s="308"/>
      <c r="DV402" s="308"/>
      <c r="DW402" s="308"/>
      <c r="DX402" s="308"/>
      <c r="DY402" s="308"/>
      <c r="DZ402" s="308"/>
      <c r="EA402" s="308"/>
      <c r="EB402" s="308"/>
      <c r="EC402" s="308"/>
      <c r="ED402" s="308"/>
      <c r="EE402" s="308"/>
      <c r="EF402" s="308"/>
      <c r="EG402" s="308"/>
      <c r="EH402" s="308"/>
      <c r="EI402" s="308"/>
      <c r="EJ402" s="308"/>
      <c r="EK402" s="308"/>
      <c r="EL402" s="308"/>
      <c r="EM402" s="308"/>
      <c r="EN402" s="308"/>
      <c r="EO402" s="308"/>
      <c r="EP402" s="308"/>
      <c r="EQ402" s="308"/>
      <c r="ER402" s="308"/>
      <c r="ES402" s="308"/>
      <c r="ET402" s="308"/>
      <c r="EU402" s="308"/>
      <c r="EV402" s="308"/>
      <c r="EW402" s="308"/>
    </row>
    <row r="403" spans="2:153" x14ac:dyDescent="0.25">
      <c r="B403" s="360"/>
      <c r="C403" s="360"/>
      <c r="D403" s="360"/>
      <c r="E403" s="308"/>
      <c r="F403" s="308"/>
      <c r="G403" s="308"/>
      <c r="H403" s="361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  <c r="U403" s="308"/>
      <c r="V403" s="308"/>
      <c r="W403" s="308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308"/>
      <c r="AI403" s="308"/>
      <c r="AJ403" s="308"/>
      <c r="AK403" s="308"/>
      <c r="AL403" s="308"/>
      <c r="AM403" s="308"/>
      <c r="AN403" s="308"/>
      <c r="AO403" s="308"/>
      <c r="AP403" s="308"/>
      <c r="AQ403" s="308"/>
      <c r="AR403" s="308"/>
      <c r="AS403" s="308"/>
      <c r="AT403" s="308"/>
      <c r="AU403" s="308"/>
      <c r="AV403" s="308"/>
      <c r="AW403" s="308"/>
      <c r="AX403" s="308"/>
      <c r="AY403" s="308"/>
      <c r="AZ403" s="308"/>
      <c r="BA403" s="308"/>
      <c r="BB403" s="308"/>
      <c r="BC403" s="308"/>
      <c r="BD403" s="308"/>
      <c r="BE403" s="308"/>
      <c r="BF403" s="308"/>
      <c r="BG403" s="308"/>
      <c r="BH403" s="308"/>
      <c r="BI403" s="308"/>
      <c r="BJ403" s="308"/>
      <c r="BK403" s="308"/>
      <c r="BL403" s="308"/>
      <c r="BM403" s="308"/>
      <c r="BN403" s="308"/>
      <c r="BO403" s="308"/>
      <c r="BP403" s="308"/>
      <c r="BQ403" s="308"/>
      <c r="BR403" s="308"/>
      <c r="BS403" s="308"/>
      <c r="BT403" s="308"/>
      <c r="BU403" s="308"/>
      <c r="BV403" s="308"/>
      <c r="BW403" s="308"/>
      <c r="BX403" s="308"/>
      <c r="BY403" s="308"/>
      <c r="BZ403" s="308"/>
      <c r="CA403" s="308"/>
      <c r="CB403" s="308"/>
      <c r="CC403" s="308"/>
      <c r="CD403" s="308"/>
      <c r="CE403" s="308"/>
      <c r="CF403" s="308"/>
      <c r="CG403" s="308"/>
      <c r="CH403" s="308"/>
      <c r="CI403" s="308"/>
      <c r="CJ403" s="308"/>
      <c r="CK403" s="308"/>
      <c r="CL403" s="308"/>
      <c r="CM403" s="308"/>
      <c r="CN403" s="308"/>
      <c r="CO403" s="308"/>
      <c r="CP403" s="308"/>
      <c r="CQ403" s="308"/>
      <c r="CR403" s="308"/>
      <c r="CS403" s="308"/>
      <c r="CT403" s="308"/>
      <c r="CU403" s="308"/>
      <c r="CV403" s="308"/>
      <c r="CW403" s="308"/>
      <c r="CX403" s="308"/>
      <c r="CY403" s="308"/>
      <c r="CZ403" s="308"/>
      <c r="DA403" s="308"/>
      <c r="DB403" s="308"/>
      <c r="DC403" s="308"/>
      <c r="DD403" s="308"/>
      <c r="DE403" s="308"/>
      <c r="DF403" s="308"/>
      <c r="DG403" s="308"/>
      <c r="DH403" s="308"/>
      <c r="DI403" s="308"/>
      <c r="DJ403" s="308"/>
      <c r="DK403" s="308"/>
      <c r="DL403" s="308"/>
      <c r="DM403" s="308"/>
      <c r="DN403" s="308"/>
      <c r="DO403" s="308"/>
      <c r="DP403" s="308"/>
      <c r="DQ403" s="308"/>
      <c r="DR403" s="308"/>
      <c r="DS403" s="308"/>
      <c r="DT403" s="308"/>
      <c r="DU403" s="308"/>
      <c r="DV403" s="308"/>
      <c r="DW403" s="308"/>
      <c r="DX403" s="308"/>
      <c r="DY403" s="308"/>
      <c r="DZ403" s="308"/>
      <c r="EA403" s="308"/>
      <c r="EB403" s="308"/>
      <c r="EC403" s="308"/>
      <c r="ED403" s="308"/>
      <c r="EE403" s="308"/>
      <c r="EF403" s="308"/>
      <c r="EG403" s="308"/>
      <c r="EH403" s="308"/>
      <c r="EI403" s="308"/>
      <c r="EJ403" s="308"/>
      <c r="EK403" s="308"/>
      <c r="EL403" s="308"/>
      <c r="EM403" s="308"/>
      <c r="EN403" s="308"/>
      <c r="EO403" s="308"/>
      <c r="EP403" s="308"/>
      <c r="EQ403" s="308"/>
      <c r="ER403" s="308"/>
      <c r="ES403" s="308"/>
      <c r="ET403" s="308"/>
      <c r="EU403" s="308"/>
      <c r="EV403" s="308"/>
      <c r="EW403" s="308"/>
    </row>
    <row r="404" spans="2:153" x14ac:dyDescent="0.25">
      <c r="B404" s="360"/>
      <c r="C404" s="360"/>
      <c r="D404" s="360"/>
      <c r="E404" s="308"/>
      <c r="F404" s="308"/>
      <c r="G404" s="308"/>
      <c r="H404" s="361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  <c r="U404" s="308"/>
      <c r="V404" s="308"/>
      <c r="W404" s="308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308"/>
      <c r="AI404" s="308"/>
      <c r="AJ404" s="308"/>
      <c r="AK404" s="308"/>
      <c r="AL404" s="308"/>
      <c r="AM404" s="308"/>
      <c r="AN404" s="308"/>
      <c r="AO404" s="308"/>
      <c r="AP404" s="308"/>
      <c r="AQ404" s="308"/>
      <c r="AR404" s="308"/>
      <c r="AS404" s="308"/>
      <c r="AT404" s="308"/>
      <c r="AU404" s="308"/>
      <c r="AV404" s="308"/>
      <c r="AW404" s="308"/>
      <c r="AX404" s="308"/>
      <c r="AY404" s="308"/>
      <c r="AZ404" s="308"/>
      <c r="BA404" s="308"/>
      <c r="BB404" s="308"/>
      <c r="BC404" s="308"/>
      <c r="BD404" s="308"/>
      <c r="BE404" s="308"/>
      <c r="BF404" s="308"/>
      <c r="BG404" s="308"/>
      <c r="BH404" s="308"/>
      <c r="BI404" s="308"/>
      <c r="BJ404" s="308"/>
      <c r="BK404" s="308"/>
      <c r="BL404" s="308"/>
      <c r="BM404" s="308"/>
      <c r="BN404" s="308"/>
      <c r="BO404" s="308"/>
      <c r="BP404" s="308"/>
      <c r="BQ404" s="308"/>
      <c r="BR404" s="308"/>
      <c r="BS404" s="308"/>
      <c r="BT404" s="308"/>
      <c r="BU404" s="308"/>
      <c r="BV404" s="308"/>
      <c r="BW404" s="308"/>
      <c r="BX404" s="308"/>
      <c r="BY404" s="308"/>
      <c r="BZ404" s="308"/>
      <c r="CA404" s="308"/>
      <c r="CB404" s="308"/>
      <c r="CC404" s="308"/>
      <c r="CD404" s="308"/>
      <c r="CE404" s="308"/>
      <c r="CF404" s="308"/>
      <c r="CG404" s="308"/>
      <c r="CH404" s="308"/>
      <c r="CI404" s="308"/>
      <c r="CJ404" s="308"/>
      <c r="CK404" s="308"/>
      <c r="CL404" s="308"/>
      <c r="CM404" s="308"/>
      <c r="CN404" s="308"/>
      <c r="CO404" s="308"/>
      <c r="CP404" s="308"/>
      <c r="CQ404" s="308"/>
      <c r="CR404" s="308"/>
      <c r="CS404" s="308"/>
      <c r="CT404" s="308"/>
      <c r="CU404" s="308"/>
      <c r="CV404" s="308"/>
      <c r="CW404" s="308"/>
      <c r="CX404" s="308"/>
      <c r="CY404" s="308"/>
      <c r="CZ404" s="308"/>
      <c r="DA404" s="308"/>
      <c r="DB404" s="308"/>
      <c r="DC404" s="308"/>
      <c r="DD404" s="308"/>
      <c r="DE404" s="308"/>
      <c r="DF404" s="308"/>
      <c r="DG404" s="308"/>
      <c r="DH404" s="308"/>
      <c r="DI404" s="308"/>
      <c r="DJ404" s="308"/>
      <c r="DK404" s="308"/>
      <c r="DL404" s="308"/>
      <c r="DM404" s="308"/>
      <c r="DN404" s="308"/>
      <c r="DO404" s="308"/>
      <c r="DP404" s="308"/>
      <c r="DQ404" s="308"/>
      <c r="DR404" s="308"/>
      <c r="DS404" s="308"/>
      <c r="DT404" s="308"/>
      <c r="DU404" s="308"/>
      <c r="DV404" s="308"/>
      <c r="DW404" s="308"/>
      <c r="DX404" s="308"/>
      <c r="DY404" s="308"/>
      <c r="DZ404" s="308"/>
      <c r="EA404" s="308"/>
      <c r="EB404" s="308"/>
      <c r="EC404" s="308"/>
      <c r="ED404" s="308"/>
      <c r="EE404" s="308"/>
      <c r="EF404" s="308"/>
      <c r="EG404" s="308"/>
      <c r="EH404" s="308"/>
      <c r="EI404" s="308"/>
      <c r="EJ404" s="308"/>
      <c r="EK404" s="308"/>
      <c r="EL404" s="308"/>
      <c r="EM404" s="308"/>
      <c r="EN404" s="308"/>
      <c r="EO404" s="308"/>
      <c r="EP404" s="308"/>
      <c r="EQ404" s="308"/>
      <c r="ER404" s="308"/>
      <c r="ES404" s="308"/>
      <c r="ET404" s="308"/>
      <c r="EU404" s="308"/>
      <c r="EV404" s="308"/>
      <c r="EW404" s="308"/>
    </row>
    <row r="405" spans="2:153" x14ac:dyDescent="0.25">
      <c r="B405" s="360"/>
      <c r="C405" s="360"/>
      <c r="D405" s="360"/>
      <c r="E405" s="308"/>
      <c r="F405" s="308"/>
      <c r="G405" s="308"/>
      <c r="H405" s="361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  <c r="U405" s="308"/>
      <c r="V405" s="308"/>
      <c r="W405" s="308"/>
      <c r="X405" s="308"/>
      <c r="Y405" s="308"/>
      <c r="Z405" s="308"/>
      <c r="AA405" s="308"/>
      <c r="AB405" s="308"/>
      <c r="AC405" s="308"/>
      <c r="AD405" s="308"/>
      <c r="AE405" s="308"/>
      <c r="AF405" s="308"/>
      <c r="AG405" s="308"/>
      <c r="AH405" s="308"/>
      <c r="AI405" s="308"/>
      <c r="AJ405" s="308"/>
      <c r="AK405" s="308"/>
      <c r="AL405" s="308"/>
      <c r="AM405" s="308"/>
      <c r="AN405" s="308"/>
      <c r="AO405" s="308"/>
      <c r="AP405" s="308"/>
      <c r="AQ405" s="308"/>
      <c r="AR405" s="308"/>
      <c r="AS405" s="308"/>
      <c r="AT405" s="308"/>
      <c r="AU405" s="308"/>
      <c r="AV405" s="308"/>
      <c r="AW405" s="308"/>
      <c r="AX405" s="308"/>
      <c r="AY405" s="308"/>
      <c r="AZ405" s="308"/>
      <c r="BA405" s="308"/>
      <c r="BB405" s="308"/>
      <c r="BC405" s="308"/>
      <c r="BD405" s="308"/>
      <c r="BE405" s="308"/>
      <c r="BF405" s="308"/>
      <c r="BG405" s="308"/>
      <c r="BH405" s="308"/>
      <c r="BI405" s="308"/>
      <c r="BJ405" s="308"/>
      <c r="BK405" s="308"/>
      <c r="BL405" s="308"/>
      <c r="BM405" s="308"/>
      <c r="BN405" s="308"/>
      <c r="BO405" s="308"/>
      <c r="BP405" s="308"/>
      <c r="BQ405" s="308"/>
      <c r="BR405" s="308"/>
      <c r="BS405" s="308"/>
      <c r="BT405" s="308"/>
      <c r="BU405" s="308"/>
      <c r="BV405" s="308"/>
      <c r="BW405" s="308"/>
      <c r="BX405" s="308"/>
      <c r="BY405" s="308"/>
      <c r="BZ405" s="308"/>
      <c r="CA405" s="308"/>
      <c r="CB405" s="308"/>
      <c r="CC405" s="308"/>
      <c r="CD405" s="308"/>
      <c r="CE405" s="308"/>
      <c r="CF405" s="308"/>
      <c r="CG405" s="308"/>
      <c r="CH405" s="308"/>
      <c r="CI405" s="308"/>
      <c r="CJ405" s="308"/>
      <c r="CK405" s="308"/>
      <c r="CL405" s="308"/>
      <c r="CM405" s="308"/>
      <c r="CN405" s="308"/>
      <c r="CO405" s="308"/>
      <c r="CP405" s="308"/>
      <c r="CQ405" s="308"/>
      <c r="CR405" s="308"/>
      <c r="CS405" s="308"/>
      <c r="CT405" s="308"/>
      <c r="CU405" s="308"/>
      <c r="CV405" s="308"/>
      <c r="CW405" s="308"/>
      <c r="CX405" s="308"/>
      <c r="CY405" s="308"/>
      <c r="CZ405" s="308"/>
      <c r="DA405" s="308"/>
      <c r="DB405" s="308"/>
      <c r="DC405" s="308"/>
      <c r="DD405" s="308"/>
      <c r="DE405" s="308"/>
      <c r="DF405" s="308"/>
      <c r="DG405" s="308"/>
      <c r="DH405" s="308"/>
      <c r="DI405" s="308"/>
      <c r="DJ405" s="308"/>
      <c r="DK405" s="308"/>
      <c r="DL405" s="308"/>
      <c r="DM405" s="308"/>
      <c r="DN405" s="308"/>
      <c r="DO405" s="308"/>
      <c r="DP405" s="308"/>
      <c r="DQ405" s="308"/>
      <c r="DR405" s="308"/>
      <c r="DS405" s="308"/>
      <c r="DT405" s="308"/>
      <c r="DU405" s="308"/>
      <c r="DV405" s="308"/>
      <c r="DW405" s="308"/>
      <c r="DX405" s="308"/>
      <c r="DY405" s="308"/>
      <c r="DZ405" s="308"/>
      <c r="EA405" s="308"/>
      <c r="EB405" s="308"/>
      <c r="EC405" s="308"/>
      <c r="ED405" s="308"/>
      <c r="EE405" s="308"/>
      <c r="EF405" s="308"/>
      <c r="EG405" s="308"/>
      <c r="EH405" s="308"/>
      <c r="EI405" s="308"/>
      <c r="EJ405" s="308"/>
      <c r="EK405" s="308"/>
      <c r="EL405" s="308"/>
      <c r="EM405" s="308"/>
      <c r="EN405" s="308"/>
      <c r="EO405" s="308"/>
      <c r="EP405" s="308"/>
      <c r="EQ405" s="308"/>
      <c r="ER405" s="308"/>
      <c r="ES405" s="308"/>
      <c r="ET405" s="308"/>
      <c r="EU405" s="308"/>
      <c r="EV405" s="308"/>
      <c r="EW405" s="308"/>
    </row>
    <row r="406" spans="2:153" x14ac:dyDescent="0.25">
      <c r="B406" s="360"/>
      <c r="C406" s="360"/>
      <c r="D406" s="360"/>
      <c r="E406" s="308"/>
      <c r="F406" s="308"/>
      <c r="G406" s="308"/>
      <c r="H406" s="361"/>
      <c r="I406" s="308"/>
      <c r="J406" s="308"/>
      <c r="K406" s="308"/>
      <c r="L406" s="308"/>
      <c r="M406" s="308"/>
      <c r="N406" s="308"/>
      <c r="O406" s="308"/>
      <c r="P406" s="308"/>
      <c r="Q406" s="308"/>
      <c r="R406" s="308"/>
      <c r="S406" s="308"/>
      <c r="T406" s="308"/>
      <c r="U406" s="308"/>
      <c r="V406" s="308"/>
      <c r="W406" s="308"/>
      <c r="X406" s="30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  <c r="AP406" s="308"/>
      <c r="AQ406" s="308"/>
      <c r="AR406" s="308"/>
      <c r="AS406" s="308"/>
      <c r="AT406" s="308"/>
      <c r="AU406" s="308"/>
      <c r="AV406" s="308"/>
      <c r="AW406" s="308"/>
      <c r="AX406" s="308"/>
      <c r="AY406" s="308"/>
      <c r="AZ406" s="308"/>
      <c r="BA406" s="308"/>
      <c r="BB406" s="308"/>
      <c r="BC406" s="308"/>
      <c r="BD406" s="308"/>
      <c r="BE406" s="308"/>
      <c r="BF406" s="308"/>
      <c r="BG406" s="308"/>
      <c r="BH406" s="308"/>
      <c r="BI406" s="308"/>
      <c r="BJ406" s="308"/>
      <c r="BK406" s="308"/>
      <c r="BL406" s="308"/>
      <c r="BM406" s="308"/>
      <c r="BN406" s="308"/>
      <c r="BO406" s="308"/>
      <c r="BP406" s="308"/>
      <c r="BQ406" s="308"/>
      <c r="BR406" s="308"/>
      <c r="BS406" s="308"/>
      <c r="BT406" s="308"/>
      <c r="BU406" s="308"/>
      <c r="BV406" s="308"/>
      <c r="BW406" s="308"/>
      <c r="BX406" s="308"/>
      <c r="BY406" s="308"/>
      <c r="BZ406" s="308"/>
      <c r="CA406" s="308"/>
      <c r="CB406" s="308"/>
      <c r="CC406" s="308"/>
      <c r="CD406" s="308"/>
      <c r="CE406" s="308"/>
      <c r="CF406" s="308"/>
      <c r="CG406" s="308"/>
      <c r="CH406" s="308"/>
      <c r="CI406" s="308"/>
      <c r="CJ406" s="308"/>
      <c r="CK406" s="308"/>
      <c r="CL406" s="308"/>
      <c r="CM406" s="308"/>
      <c r="CN406" s="308"/>
      <c r="CO406" s="308"/>
      <c r="CP406" s="308"/>
      <c r="CQ406" s="308"/>
      <c r="CR406" s="308"/>
      <c r="CS406" s="308"/>
      <c r="CT406" s="308"/>
      <c r="CU406" s="308"/>
      <c r="CV406" s="308"/>
      <c r="CW406" s="308"/>
      <c r="CX406" s="308"/>
      <c r="CY406" s="308"/>
      <c r="CZ406" s="308"/>
      <c r="DA406" s="308"/>
      <c r="DB406" s="308"/>
      <c r="DC406" s="308"/>
      <c r="DD406" s="308"/>
      <c r="DE406" s="308"/>
      <c r="DF406" s="308"/>
      <c r="DG406" s="308"/>
      <c r="DH406" s="308"/>
      <c r="DI406" s="308"/>
      <c r="DJ406" s="308"/>
      <c r="DK406" s="308"/>
      <c r="DL406" s="308"/>
      <c r="DM406" s="308"/>
      <c r="DN406" s="308"/>
      <c r="DO406" s="308"/>
      <c r="DP406" s="308"/>
      <c r="DQ406" s="308"/>
      <c r="DR406" s="308"/>
      <c r="DS406" s="308"/>
      <c r="DT406" s="308"/>
      <c r="DU406" s="308"/>
      <c r="DV406" s="308"/>
      <c r="DW406" s="308"/>
      <c r="DX406" s="308"/>
      <c r="DY406" s="308"/>
      <c r="DZ406" s="308"/>
      <c r="EA406" s="308"/>
      <c r="EB406" s="308"/>
      <c r="EC406" s="308"/>
      <c r="ED406" s="308"/>
      <c r="EE406" s="308"/>
      <c r="EF406" s="308"/>
      <c r="EG406" s="308"/>
      <c r="EH406" s="308"/>
      <c r="EI406" s="308"/>
      <c r="EJ406" s="308"/>
      <c r="EK406" s="308"/>
      <c r="EL406" s="308"/>
      <c r="EM406" s="308"/>
      <c r="EN406" s="308"/>
      <c r="EO406" s="308"/>
      <c r="EP406" s="308"/>
      <c r="EQ406" s="308"/>
      <c r="ER406" s="308"/>
      <c r="ES406" s="308"/>
      <c r="ET406" s="308"/>
      <c r="EU406" s="308"/>
      <c r="EV406" s="308"/>
      <c r="EW406" s="308"/>
    </row>
    <row r="407" spans="2:153" x14ac:dyDescent="0.25">
      <c r="B407" s="360"/>
      <c r="C407" s="360"/>
      <c r="D407" s="360"/>
      <c r="E407" s="308"/>
      <c r="F407" s="308"/>
      <c r="G407" s="308"/>
      <c r="H407" s="361"/>
      <c r="I407" s="308"/>
      <c r="J407" s="308"/>
      <c r="K407" s="308"/>
      <c r="L407" s="308"/>
      <c r="M407" s="308"/>
      <c r="N407" s="308"/>
      <c r="O407" s="308"/>
      <c r="P407" s="308"/>
      <c r="Q407" s="308"/>
      <c r="R407" s="308"/>
      <c r="S407" s="308"/>
      <c r="T407" s="308"/>
      <c r="U407" s="308"/>
      <c r="V407" s="308"/>
      <c r="W407" s="308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  <c r="AP407" s="308"/>
      <c r="AQ407" s="308"/>
      <c r="AR407" s="308"/>
      <c r="AS407" s="308"/>
      <c r="AT407" s="308"/>
      <c r="AU407" s="308"/>
      <c r="AV407" s="308"/>
      <c r="AW407" s="308"/>
      <c r="AX407" s="308"/>
      <c r="AY407" s="308"/>
      <c r="AZ407" s="308"/>
      <c r="BA407" s="308"/>
      <c r="BB407" s="308"/>
      <c r="BC407" s="308"/>
      <c r="BD407" s="308"/>
      <c r="BE407" s="308"/>
      <c r="BF407" s="308"/>
      <c r="BG407" s="308"/>
      <c r="BH407" s="308"/>
      <c r="BI407" s="308"/>
      <c r="BJ407" s="308"/>
      <c r="BK407" s="308"/>
      <c r="BL407" s="308"/>
      <c r="BM407" s="308"/>
      <c r="BN407" s="308"/>
      <c r="BO407" s="308"/>
      <c r="BP407" s="308"/>
      <c r="BQ407" s="308"/>
      <c r="BR407" s="308"/>
      <c r="BS407" s="308"/>
      <c r="BT407" s="308"/>
      <c r="BU407" s="308"/>
      <c r="BV407" s="308"/>
      <c r="BW407" s="308"/>
      <c r="BX407" s="308"/>
      <c r="BY407" s="308"/>
      <c r="BZ407" s="308"/>
      <c r="CA407" s="308"/>
      <c r="CB407" s="308"/>
      <c r="CC407" s="308"/>
      <c r="CD407" s="308"/>
      <c r="CE407" s="308"/>
      <c r="CF407" s="308"/>
      <c r="CG407" s="308"/>
      <c r="CH407" s="308"/>
      <c r="CI407" s="308"/>
      <c r="CJ407" s="308"/>
      <c r="CK407" s="308"/>
      <c r="CL407" s="308"/>
      <c r="CM407" s="308"/>
      <c r="CN407" s="308"/>
      <c r="CO407" s="308"/>
      <c r="CP407" s="308"/>
      <c r="CQ407" s="308"/>
      <c r="CR407" s="308"/>
      <c r="CS407" s="308"/>
      <c r="CT407" s="308"/>
      <c r="CU407" s="308"/>
      <c r="CV407" s="308"/>
      <c r="CW407" s="308"/>
      <c r="CX407" s="308"/>
      <c r="CY407" s="308"/>
      <c r="CZ407" s="308"/>
      <c r="DA407" s="308"/>
      <c r="DB407" s="308"/>
      <c r="DC407" s="308"/>
      <c r="DD407" s="308"/>
      <c r="DE407" s="308"/>
      <c r="DF407" s="308"/>
      <c r="DG407" s="308"/>
      <c r="DH407" s="308"/>
      <c r="DI407" s="308"/>
      <c r="DJ407" s="308"/>
      <c r="DK407" s="308"/>
      <c r="DL407" s="308"/>
      <c r="DM407" s="308"/>
      <c r="DN407" s="308"/>
      <c r="DO407" s="308"/>
      <c r="DP407" s="308"/>
      <c r="DQ407" s="308"/>
      <c r="DR407" s="308"/>
      <c r="DS407" s="308"/>
      <c r="DT407" s="308"/>
      <c r="DU407" s="308"/>
      <c r="DV407" s="308"/>
      <c r="DW407" s="308"/>
      <c r="DX407" s="308"/>
      <c r="DY407" s="308"/>
      <c r="DZ407" s="308"/>
      <c r="EA407" s="308"/>
      <c r="EB407" s="308"/>
      <c r="EC407" s="308"/>
      <c r="ED407" s="308"/>
      <c r="EE407" s="308"/>
      <c r="EF407" s="308"/>
      <c r="EG407" s="308"/>
      <c r="EH407" s="308"/>
      <c r="EI407" s="308"/>
      <c r="EJ407" s="308"/>
      <c r="EK407" s="308"/>
      <c r="EL407" s="308"/>
      <c r="EM407" s="308"/>
      <c r="EN407" s="308"/>
      <c r="EO407" s="308"/>
      <c r="EP407" s="308"/>
      <c r="EQ407" s="308"/>
      <c r="ER407" s="308"/>
      <c r="ES407" s="308"/>
      <c r="ET407" s="308"/>
      <c r="EU407" s="308"/>
      <c r="EV407" s="308"/>
      <c r="EW407" s="308"/>
    </row>
    <row r="408" spans="2:153" x14ac:dyDescent="0.25">
      <c r="B408" s="360"/>
      <c r="C408" s="360"/>
      <c r="D408" s="360"/>
      <c r="E408" s="308"/>
      <c r="F408" s="308"/>
      <c r="G408" s="308"/>
      <c r="H408" s="361"/>
      <c r="I408" s="308"/>
      <c r="J408" s="308"/>
      <c r="K408" s="308"/>
      <c r="L408" s="308"/>
      <c r="M408" s="308"/>
      <c r="N408" s="308"/>
      <c r="O408" s="308"/>
      <c r="P408" s="308"/>
      <c r="Q408" s="308"/>
      <c r="R408" s="308"/>
      <c r="S408" s="308"/>
      <c r="T408" s="308"/>
      <c r="U408" s="308"/>
      <c r="V408" s="308"/>
      <c r="W408" s="308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308"/>
      <c r="AK408" s="308"/>
      <c r="AL408" s="308"/>
      <c r="AM408" s="308"/>
      <c r="AN408" s="308"/>
      <c r="AO408" s="308"/>
      <c r="AP408" s="308"/>
      <c r="AQ408" s="308"/>
      <c r="AR408" s="308"/>
      <c r="AS408" s="308"/>
      <c r="AT408" s="308"/>
      <c r="AU408" s="308"/>
      <c r="AV408" s="308"/>
      <c r="AW408" s="308"/>
      <c r="AX408" s="308"/>
      <c r="AY408" s="308"/>
      <c r="AZ408" s="308"/>
      <c r="BA408" s="308"/>
      <c r="BB408" s="308"/>
      <c r="BC408" s="308"/>
      <c r="BD408" s="308"/>
      <c r="BE408" s="308"/>
      <c r="BF408" s="308"/>
      <c r="BG408" s="308"/>
      <c r="BH408" s="308"/>
      <c r="BI408" s="308"/>
      <c r="BJ408" s="308"/>
      <c r="BK408" s="308"/>
      <c r="BL408" s="308"/>
      <c r="BM408" s="308"/>
      <c r="BN408" s="308"/>
      <c r="BO408" s="308"/>
      <c r="BP408" s="308"/>
      <c r="BQ408" s="308"/>
      <c r="BR408" s="308"/>
      <c r="BS408" s="308"/>
      <c r="BT408" s="308"/>
      <c r="BU408" s="308"/>
      <c r="BV408" s="308"/>
      <c r="BW408" s="308"/>
      <c r="BX408" s="308"/>
      <c r="BY408" s="308"/>
      <c r="BZ408" s="308"/>
      <c r="CA408" s="308"/>
      <c r="CB408" s="308"/>
      <c r="CC408" s="308"/>
      <c r="CD408" s="308"/>
      <c r="CE408" s="308"/>
      <c r="CF408" s="308"/>
      <c r="CG408" s="308"/>
      <c r="CH408" s="308"/>
      <c r="CI408" s="308"/>
      <c r="CJ408" s="308"/>
      <c r="CK408" s="308"/>
      <c r="CL408" s="308"/>
      <c r="CM408" s="308"/>
      <c r="CN408" s="308"/>
      <c r="CO408" s="308"/>
      <c r="CP408" s="308"/>
      <c r="CQ408" s="308"/>
      <c r="CR408" s="308"/>
      <c r="CS408" s="308"/>
      <c r="CT408" s="308"/>
      <c r="CU408" s="308"/>
      <c r="CV408" s="308"/>
      <c r="CW408" s="308"/>
      <c r="CX408" s="308"/>
      <c r="CY408" s="308"/>
      <c r="CZ408" s="308"/>
      <c r="DA408" s="308"/>
      <c r="DB408" s="308"/>
      <c r="DC408" s="308"/>
      <c r="DD408" s="308"/>
      <c r="DE408" s="308"/>
      <c r="DF408" s="308"/>
      <c r="DG408" s="308"/>
      <c r="DH408" s="308"/>
      <c r="DI408" s="308"/>
      <c r="DJ408" s="308"/>
      <c r="DK408" s="308"/>
      <c r="DL408" s="308"/>
      <c r="DM408" s="308"/>
      <c r="DN408" s="308"/>
      <c r="DO408" s="308"/>
      <c r="DP408" s="308"/>
      <c r="DQ408" s="308"/>
      <c r="DR408" s="308"/>
      <c r="DS408" s="308"/>
      <c r="DT408" s="308"/>
      <c r="DU408" s="308"/>
      <c r="DV408" s="308"/>
      <c r="DW408" s="308"/>
      <c r="DX408" s="308"/>
      <c r="DY408" s="308"/>
      <c r="DZ408" s="308"/>
      <c r="EA408" s="308"/>
      <c r="EB408" s="308"/>
      <c r="EC408" s="308"/>
      <c r="ED408" s="308"/>
      <c r="EE408" s="308"/>
      <c r="EF408" s="308"/>
      <c r="EG408" s="308"/>
      <c r="EH408" s="308"/>
      <c r="EI408" s="308"/>
      <c r="EJ408" s="308"/>
      <c r="EK408" s="308"/>
      <c r="EL408" s="308"/>
      <c r="EM408" s="308"/>
      <c r="EN408" s="308"/>
      <c r="EO408" s="308"/>
      <c r="EP408" s="308"/>
      <c r="EQ408" s="308"/>
      <c r="ER408" s="308"/>
      <c r="ES408" s="308"/>
      <c r="ET408" s="308"/>
      <c r="EU408" s="308"/>
      <c r="EV408" s="308"/>
      <c r="EW408" s="308"/>
    </row>
    <row r="409" spans="2:153" x14ac:dyDescent="0.25">
      <c r="B409" s="360"/>
      <c r="C409" s="360"/>
      <c r="D409" s="360"/>
      <c r="E409" s="308"/>
      <c r="F409" s="308"/>
      <c r="G409" s="308"/>
      <c r="H409" s="361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8"/>
      <c r="U409" s="308"/>
      <c r="V409" s="308"/>
      <c r="W409" s="308"/>
      <c r="X409" s="308"/>
      <c r="Y409" s="308"/>
      <c r="Z409" s="308"/>
      <c r="AA409" s="308"/>
      <c r="AB409" s="308"/>
      <c r="AC409" s="308"/>
      <c r="AD409" s="308"/>
      <c r="AE409" s="308"/>
      <c r="AF409" s="308"/>
      <c r="AG409" s="308"/>
      <c r="AH409" s="308"/>
      <c r="AI409" s="308"/>
      <c r="AJ409" s="308"/>
      <c r="AK409" s="308"/>
      <c r="AL409" s="308"/>
      <c r="AM409" s="308"/>
      <c r="AN409" s="308"/>
      <c r="AO409" s="308"/>
      <c r="AP409" s="308"/>
      <c r="AQ409" s="308"/>
      <c r="AR409" s="308"/>
      <c r="AS409" s="308"/>
      <c r="AT409" s="308"/>
      <c r="AU409" s="308"/>
      <c r="AV409" s="308"/>
      <c r="AW409" s="308"/>
      <c r="AX409" s="308"/>
      <c r="AY409" s="308"/>
      <c r="AZ409" s="308"/>
      <c r="BA409" s="308"/>
      <c r="BB409" s="308"/>
      <c r="BC409" s="308"/>
      <c r="BD409" s="308"/>
      <c r="BE409" s="308"/>
      <c r="BF409" s="308"/>
      <c r="BG409" s="308"/>
      <c r="BH409" s="308"/>
      <c r="BI409" s="308"/>
      <c r="BJ409" s="308"/>
      <c r="BK409" s="308"/>
      <c r="BL409" s="308"/>
      <c r="BM409" s="308"/>
      <c r="BN409" s="308"/>
      <c r="BO409" s="308"/>
      <c r="BP409" s="308"/>
      <c r="BQ409" s="308"/>
      <c r="BR409" s="308"/>
      <c r="BS409" s="308"/>
      <c r="BT409" s="308"/>
      <c r="BU409" s="308"/>
      <c r="BV409" s="308"/>
      <c r="BW409" s="308"/>
      <c r="BX409" s="308"/>
      <c r="BY409" s="308"/>
      <c r="BZ409" s="308"/>
      <c r="CA409" s="308"/>
      <c r="CB409" s="308"/>
      <c r="CC409" s="308"/>
      <c r="CD409" s="308"/>
      <c r="CE409" s="308"/>
      <c r="CF409" s="308"/>
      <c r="CG409" s="308"/>
      <c r="CH409" s="308"/>
      <c r="CI409" s="308"/>
      <c r="CJ409" s="308"/>
      <c r="CK409" s="308"/>
      <c r="CL409" s="308"/>
      <c r="CM409" s="308"/>
      <c r="CN409" s="308"/>
      <c r="CO409" s="308"/>
      <c r="CP409" s="308"/>
      <c r="CQ409" s="308"/>
      <c r="CR409" s="308"/>
      <c r="CS409" s="308"/>
      <c r="CT409" s="308"/>
      <c r="CU409" s="308"/>
      <c r="CV409" s="308"/>
      <c r="CW409" s="308"/>
      <c r="CX409" s="308"/>
      <c r="CY409" s="308"/>
      <c r="CZ409" s="308"/>
      <c r="DA409" s="308"/>
      <c r="DB409" s="308"/>
      <c r="DC409" s="308"/>
      <c r="DD409" s="308"/>
      <c r="DE409" s="308"/>
      <c r="DF409" s="308"/>
      <c r="DG409" s="308"/>
      <c r="DH409" s="308"/>
      <c r="DI409" s="308"/>
      <c r="DJ409" s="308"/>
      <c r="DK409" s="308"/>
      <c r="DL409" s="308"/>
      <c r="DM409" s="308"/>
      <c r="DN409" s="308"/>
      <c r="DO409" s="308"/>
      <c r="DP409" s="308"/>
      <c r="DQ409" s="308"/>
      <c r="DR409" s="308"/>
      <c r="DS409" s="308"/>
      <c r="DT409" s="308"/>
      <c r="DU409" s="308"/>
      <c r="DV409" s="308"/>
      <c r="DW409" s="308"/>
      <c r="DX409" s="308"/>
      <c r="DY409" s="308"/>
      <c r="DZ409" s="308"/>
      <c r="EA409" s="308"/>
      <c r="EB409" s="308"/>
      <c r="EC409" s="308"/>
      <c r="ED409" s="308"/>
      <c r="EE409" s="308"/>
      <c r="EF409" s="308"/>
      <c r="EG409" s="308"/>
      <c r="EH409" s="308"/>
      <c r="EI409" s="308"/>
      <c r="EJ409" s="308"/>
      <c r="EK409" s="308"/>
      <c r="EL409" s="308"/>
      <c r="EM409" s="308"/>
      <c r="EN409" s="308"/>
      <c r="EO409" s="308"/>
      <c r="EP409" s="308"/>
      <c r="EQ409" s="308"/>
      <c r="ER409" s="308"/>
      <c r="ES409" s="308"/>
      <c r="ET409" s="308"/>
      <c r="EU409" s="308"/>
      <c r="EV409" s="308"/>
      <c r="EW409" s="308"/>
    </row>
    <row r="410" spans="2:153" x14ac:dyDescent="0.25">
      <c r="B410" s="360"/>
      <c r="C410" s="360"/>
      <c r="D410" s="360"/>
      <c r="E410" s="308"/>
      <c r="F410" s="308"/>
      <c r="G410" s="308"/>
      <c r="H410" s="361"/>
      <c r="I410" s="308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308"/>
      <c r="AQ410" s="308"/>
      <c r="AR410" s="308"/>
      <c r="AS410" s="308"/>
      <c r="AT410" s="308"/>
      <c r="AU410" s="308"/>
      <c r="AV410" s="308"/>
      <c r="AW410" s="308"/>
      <c r="AX410" s="308"/>
      <c r="AY410" s="308"/>
      <c r="AZ410" s="308"/>
      <c r="BA410" s="308"/>
      <c r="BB410" s="308"/>
      <c r="BC410" s="308"/>
      <c r="BD410" s="308"/>
      <c r="BE410" s="308"/>
      <c r="BF410" s="308"/>
      <c r="BG410" s="308"/>
      <c r="BH410" s="308"/>
      <c r="BI410" s="308"/>
      <c r="BJ410" s="308"/>
      <c r="BK410" s="308"/>
      <c r="BL410" s="308"/>
      <c r="BM410" s="308"/>
      <c r="BN410" s="308"/>
      <c r="BO410" s="308"/>
      <c r="BP410" s="308"/>
      <c r="BQ410" s="308"/>
      <c r="BR410" s="308"/>
      <c r="BS410" s="308"/>
      <c r="BT410" s="308"/>
      <c r="BU410" s="308"/>
      <c r="BV410" s="308"/>
      <c r="BW410" s="308"/>
      <c r="BX410" s="308"/>
      <c r="BY410" s="308"/>
      <c r="BZ410" s="308"/>
      <c r="CA410" s="308"/>
      <c r="CB410" s="308"/>
      <c r="CC410" s="308"/>
      <c r="CD410" s="308"/>
      <c r="CE410" s="308"/>
      <c r="CF410" s="308"/>
      <c r="CG410" s="308"/>
      <c r="CH410" s="308"/>
      <c r="CI410" s="308"/>
      <c r="CJ410" s="308"/>
      <c r="CK410" s="308"/>
      <c r="CL410" s="308"/>
      <c r="CM410" s="308"/>
      <c r="CN410" s="308"/>
      <c r="CO410" s="308"/>
      <c r="CP410" s="308"/>
      <c r="CQ410" s="308"/>
      <c r="CR410" s="308"/>
      <c r="CS410" s="308"/>
      <c r="CT410" s="308"/>
      <c r="CU410" s="308"/>
      <c r="CV410" s="308"/>
      <c r="CW410" s="308"/>
      <c r="CX410" s="308"/>
      <c r="CY410" s="308"/>
      <c r="CZ410" s="308"/>
      <c r="DA410" s="308"/>
      <c r="DB410" s="308"/>
      <c r="DC410" s="308"/>
      <c r="DD410" s="308"/>
      <c r="DE410" s="308"/>
      <c r="DF410" s="308"/>
      <c r="DG410" s="308"/>
      <c r="DH410" s="308"/>
      <c r="DI410" s="308"/>
      <c r="DJ410" s="308"/>
      <c r="DK410" s="308"/>
      <c r="DL410" s="308"/>
      <c r="DM410" s="308"/>
      <c r="DN410" s="308"/>
      <c r="DO410" s="308"/>
      <c r="DP410" s="308"/>
      <c r="DQ410" s="308"/>
      <c r="DR410" s="308"/>
      <c r="DS410" s="308"/>
      <c r="DT410" s="308"/>
      <c r="DU410" s="308"/>
      <c r="DV410" s="308"/>
      <c r="DW410" s="308"/>
      <c r="DX410" s="308"/>
      <c r="DY410" s="308"/>
      <c r="DZ410" s="308"/>
      <c r="EA410" s="308"/>
      <c r="EB410" s="308"/>
      <c r="EC410" s="308"/>
      <c r="ED410" s="308"/>
      <c r="EE410" s="308"/>
      <c r="EF410" s="308"/>
      <c r="EG410" s="308"/>
      <c r="EH410" s="308"/>
      <c r="EI410" s="308"/>
      <c r="EJ410" s="308"/>
      <c r="EK410" s="308"/>
      <c r="EL410" s="308"/>
      <c r="EM410" s="308"/>
      <c r="EN410" s="308"/>
      <c r="EO410" s="308"/>
      <c r="EP410" s="308"/>
      <c r="EQ410" s="308"/>
      <c r="ER410" s="308"/>
      <c r="ES410" s="308"/>
      <c r="ET410" s="308"/>
      <c r="EU410" s="308"/>
      <c r="EV410" s="308"/>
      <c r="EW410" s="308"/>
    </row>
    <row r="411" spans="2:153" x14ac:dyDescent="0.25">
      <c r="B411" s="360"/>
      <c r="C411" s="360"/>
      <c r="D411" s="360"/>
      <c r="E411" s="308"/>
      <c r="F411" s="308"/>
      <c r="G411" s="308"/>
      <c r="H411" s="361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  <c r="U411" s="308"/>
      <c r="V411" s="308"/>
      <c r="W411" s="308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08"/>
      <c r="AI411" s="308"/>
      <c r="AJ411" s="308"/>
      <c r="AK411" s="308"/>
      <c r="AL411" s="308"/>
      <c r="AM411" s="308"/>
      <c r="AN411" s="308"/>
      <c r="AO411" s="308"/>
      <c r="AP411" s="308"/>
      <c r="AQ411" s="308"/>
      <c r="AR411" s="308"/>
      <c r="AS411" s="308"/>
      <c r="AT411" s="308"/>
      <c r="AU411" s="308"/>
      <c r="AV411" s="308"/>
      <c r="AW411" s="308"/>
      <c r="AX411" s="308"/>
      <c r="AY411" s="308"/>
      <c r="AZ411" s="308"/>
      <c r="BA411" s="308"/>
      <c r="BB411" s="308"/>
      <c r="BC411" s="308"/>
      <c r="BD411" s="308"/>
      <c r="BE411" s="308"/>
      <c r="BF411" s="308"/>
      <c r="BG411" s="308"/>
      <c r="BH411" s="308"/>
      <c r="BI411" s="308"/>
      <c r="BJ411" s="308"/>
      <c r="BK411" s="308"/>
      <c r="BL411" s="308"/>
      <c r="BM411" s="308"/>
      <c r="BN411" s="308"/>
      <c r="BO411" s="308"/>
      <c r="BP411" s="308"/>
      <c r="BQ411" s="308"/>
      <c r="BR411" s="308"/>
      <c r="BS411" s="308"/>
      <c r="BT411" s="308"/>
      <c r="BU411" s="308"/>
      <c r="BV411" s="308"/>
      <c r="BW411" s="308"/>
      <c r="BX411" s="308"/>
      <c r="BY411" s="308"/>
      <c r="BZ411" s="308"/>
      <c r="CA411" s="308"/>
      <c r="CB411" s="308"/>
      <c r="CC411" s="308"/>
      <c r="CD411" s="308"/>
      <c r="CE411" s="308"/>
      <c r="CF411" s="308"/>
      <c r="CG411" s="308"/>
      <c r="CH411" s="308"/>
      <c r="CI411" s="308"/>
      <c r="CJ411" s="308"/>
      <c r="CK411" s="308"/>
      <c r="CL411" s="308"/>
      <c r="CM411" s="308"/>
      <c r="CN411" s="308"/>
      <c r="CO411" s="308"/>
      <c r="CP411" s="308"/>
      <c r="CQ411" s="308"/>
      <c r="CR411" s="308"/>
      <c r="CS411" s="308"/>
      <c r="CT411" s="308"/>
      <c r="CU411" s="308"/>
      <c r="CV411" s="308"/>
      <c r="CW411" s="308"/>
      <c r="CX411" s="308"/>
      <c r="CY411" s="308"/>
      <c r="CZ411" s="308"/>
      <c r="DA411" s="308"/>
      <c r="DB411" s="308"/>
      <c r="DC411" s="308"/>
      <c r="DD411" s="308"/>
      <c r="DE411" s="308"/>
      <c r="DF411" s="308"/>
      <c r="DG411" s="308"/>
      <c r="DH411" s="308"/>
      <c r="DI411" s="308"/>
      <c r="DJ411" s="308"/>
      <c r="DK411" s="308"/>
      <c r="DL411" s="308"/>
      <c r="DM411" s="308"/>
      <c r="DN411" s="308"/>
      <c r="DO411" s="308"/>
      <c r="DP411" s="308"/>
      <c r="DQ411" s="308"/>
      <c r="DR411" s="308"/>
      <c r="DS411" s="308"/>
      <c r="DT411" s="308"/>
      <c r="DU411" s="308"/>
      <c r="DV411" s="308"/>
      <c r="DW411" s="308"/>
      <c r="DX411" s="308"/>
      <c r="DY411" s="308"/>
      <c r="DZ411" s="308"/>
      <c r="EA411" s="308"/>
      <c r="EB411" s="308"/>
      <c r="EC411" s="308"/>
      <c r="ED411" s="308"/>
      <c r="EE411" s="308"/>
      <c r="EF411" s="308"/>
      <c r="EG411" s="308"/>
      <c r="EH411" s="308"/>
      <c r="EI411" s="308"/>
      <c r="EJ411" s="308"/>
      <c r="EK411" s="308"/>
      <c r="EL411" s="308"/>
      <c r="EM411" s="308"/>
      <c r="EN411" s="308"/>
      <c r="EO411" s="308"/>
      <c r="EP411" s="308"/>
      <c r="EQ411" s="308"/>
      <c r="ER411" s="308"/>
      <c r="ES411" s="308"/>
      <c r="ET411" s="308"/>
      <c r="EU411" s="308"/>
      <c r="EV411" s="308"/>
      <c r="EW411" s="308"/>
    </row>
    <row r="412" spans="2:153" x14ac:dyDescent="0.25">
      <c r="B412" s="360"/>
      <c r="C412" s="360"/>
      <c r="D412" s="360"/>
      <c r="E412" s="308"/>
      <c r="F412" s="308"/>
      <c r="G412" s="308"/>
      <c r="H412" s="361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308"/>
      <c r="AQ412" s="308"/>
      <c r="AR412" s="308"/>
      <c r="AS412" s="308"/>
      <c r="AT412" s="308"/>
      <c r="AU412" s="308"/>
      <c r="AV412" s="308"/>
      <c r="AW412" s="308"/>
      <c r="AX412" s="308"/>
      <c r="AY412" s="308"/>
      <c r="AZ412" s="308"/>
      <c r="BA412" s="308"/>
      <c r="BB412" s="308"/>
      <c r="BC412" s="308"/>
      <c r="BD412" s="308"/>
      <c r="BE412" s="308"/>
      <c r="BF412" s="308"/>
      <c r="BG412" s="308"/>
      <c r="BH412" s="308"/>
      <c r="BI412" s="308"/>
      <c r="BJ412" s="308"/>
      <c r="BK412" s="308"/>
      <c r="BL412" s="308"/>
      <c r="BM412" s="308"/>
      <c r="BN412" s="308"/>
      <c r="BO412" s="308"/>
      <c r="BP412" s="308"/>
      <c r="BQ412" s="308"/>
      <c r="BR412" s="308"/>
      <c r="BS412" s="308"/>
      <c r="BT412" s="308"/>
      <c r="BU412" s="308"/>
      <c r="BV412" s="308"/>
      <c r="BW412" s="308"/>
      <c r="BX412" s="308"/>
      <c r="BY412" s="308"/>
      <c r="BZ412" s="308"/>
      <c r="CA412" s="308"/>
      <c r="CB412" s="308"/>
      <c r="CC412" s="308"/>
      <c r="CD412" s="308"/>
      <c r="CE412" s="308"/>
      <c r="CF412" s="308"/>
      <c r="CG412" s="308"/>
      <c r="CH412" s="308"/>
      <c r="CI412" s="308"/>
      <c r="CJ412" s="308"/>
      <c r="CK412" s="308"/>
      <c r="CL412" s="308"/>
      <c r="CM412" s="308"/>
      <c r="CN412" s="308"/>
      <c r="CO412" s="308"/>
      <c r="CP412" s="308"/>
      <c r="CQ412" s="308"/>
      <c r="CR412" s="308"/>
      <c r="CS412" s="308"/>
      <c r="CT412" s="308"/>
      <c r="CU412" s="308"/>
      <c r="CV412" s="308"/>
      <c r="CW412" s="308"/>
      <c r="CX412" s="308"/>
      <c r="CY412" s="308"/>
      <c r="CZ412" s="308"/>
      <c r="DA412" s="308"/>
      <c r="DB412" s="308"/>
      <c r="DC412" s="308"/>
      <c r="DD412" s="308"/>
      <c r="DE412" s="308"/>
      <c r="DF412" s="308"/>
      <c r="DG412" s="308"/>
      <c r="DH412" s="308"/>
      <c r="DI412" s="308"/>
      <c r="DJ412" s="308"/>
      <c r="DK412" s="308"/>
      <c r="DL412" s="308"/>
      <c r="DM412" s="308"/>
      <c r="DN412" s="308"/>
      <c r="DO412" s="308"/>
      <c r="DP412" s="308"/>
      <c r="DQ412" s="308"/>
      <c r="DR412" s="308"/>
      <c r="DS412" s="308"/>
      <c r="DT412" s="308"/>
      <c r="DU412" s="308"/>
      <c r="DV412" s="308"/>
      <c r="DW412" s="308"/>
      <c r="DX412" s="308"/>
      <c r="DY412" s="308"/>
      <c r="DZ412" s="308"/>
      <c r="EA412" s="308"/>
      <c r="EB412" s="308"/>
      <c r="EC412" s="308"/>
      <c r="ED412" s="308"/>
      <c r="EE412" s="308"/>
      <c r="EF412" s="308"/>
      <c r="EG412" s="308"/>
      <c r="EH412" s="308"/>
      <c r="EI412" s="308"/>
      <c r="EJ412" s="308"/>
      <c r="EK412" s="308"/>
      <c r="EL412" s="308"/>
      <c r="EM412" s="308"/>
      <c r="EN412" s="308"/>
      <c r="EO412" s="308"/>
      <c r="EP412" s="308"/>
      <c r="EQ412" s="308"/>
      <c r="ER412" s="308"/>
      <c r="ES412" s="308"/>
      <c r="ET412" s="308"/>
      <c r="EU412" s="308"/>
      <c r="EV412" s="308"/>
      <c r="EW412" s="308"/>
    </row>
    <row r="413" spans="2:153" x14ac:dyDescent="0.25">
      <c r="B413" s="360"/>
      <c r="C413" s="360"/>
      <c r="D413" s="360"/>
      <c r="E413" s="308"/>
      <c r="F413" s="308"/>
      <c r="G413" s="308"/>
      <c r="H413" s="361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  <c r="U413" s="308"/>
      <c r="V413" s="308"/>
      <c r="W413" s="308"/>
      <c r="X413" s="308"/>
      <c r="Y413" s="308"/>
      <c r="Z413" s="308"/>
      <c r="AA413" s="308"/>
      <c r="AB413" s="308"/>
      <c r="AC413" s="308"/>
      <c r="AD413" s="308"/>
      <c r="AE413" s="308"/>
      <c r="AF413" s="308"/>
      <c r="AG413" s="308"/>
      <c r="AH413" s="308"/>
      <c r="AI413" s="308"/>
      <c r="AJ413" s="308"/>
      <c r="AK413" s="308"/>
      <c r="AL413" s="308"/>
      <c r="AM413" s="308"/>
      <c r="AN413" s="308"/>
      <c r="AO413" s="308"/>
      <c r="AP413" s="308"/>
      <c r="AQ413" s="308"/>
      <c r="AR413" s="308"/>
      <c r="AS413" s="308"/>
      <c r="AT413" s="308"/>
      <c r="AU413" s="308"/>
      <c r="AV413" s="308"/>
      <c r="AW413" s="308"/>
      <c r="AX413" s="308"/>
      <c r="AY413" s="308"/>
      <c r="AZ413" s="308"/>
      <c r="BA413" s="308"/>
      <c r="BB413" s="308"/>
      <c r="BC413" s="308"/>
      <c r="BD413" s="308"/>
      <c r="BE413" s="308"/>
      <c r="BF413" s="308"/>
      <c r="BG413" s="308"/>
      <c r="BH413" s="308"/>
      <c r="BI413" s="308"/>
      <c r="BJ413" s="308"/>
      <c r="BK413" s="308"/>
      <c r="BL413" s="308"/>
      <c r="BM413" s="308"/>
      <c r="BN413" s="308"/>
      <c r="BO413" s="308"/>
      <c r="BP413" s="308"/>
      <c r="BQ413" s="308"/>
      <c r="BR413" s="308"/>
      <c r="BS413" s="308"/>
      <c r="BT413" s="308"/>
      <c r="BU413" s="308"/>
      <c r="BV413" s="308"/>
      <c r="BW413" s="308"/>
      <c r="BX413" s="308"/>
      <c r="BY413" s="308"/>
      <c r="BZ413" s="308"/>
      <c r="CA413" s="308"/>
      <c r="CB413" s="308"/>
      <c r="CC413" s="308"/>
      <c r="CD413" s="308"/>
      <c r="CE413" s="308"/>
      <c r="CF413" s="308"/>
      <c r="CG413" s="308"/>
      <c r="CH413" s="308"/>
      <c r="CI413" s="308"/>
      <c r="CJ413" s="308"/>
      <c r="CK413" s="308"/>
      <c r="CL413" s="308"/>
      <c r="CM413" s="308"/>
      <c r="CN413" s="308"/>
      <c r="CO413" s="308"/>
      <c r="CP413" s="308"/>
      <c r="CQ413" s="308"/>
      <c r="CR413" s="308"/>
      <c r="CS413" s="308"/>
      <c r="CT413" s="308"/>
      <c r="CU413" s="308"/>
      <c r="CV413" s="308"/>
      <c r="CW413" s="308"/>
      <c r="CX413" s="308"/>
      <c r="CY413" s="308"/>
      <c r="CZ413" s="308"/>
      <c r="DA413" s="308"/>
      <c r="DB413" s="308"/>
      <c r="DC413" s="308"/>
      <c r="DD413" s="308"/>
      <c r="DE413" s="308"/>
      <c r="DF413" s="308"/>
      <c r="DG413" s="308"/>
      <c r="DH413" s="308"/>
      <c r="DI413" s="308"/>
      <c r="DJ413" s="308"/>
      <c r="DK413" s="308"/>
      <c r="DL413" s="308"/>
      <c r="DM413" s="308"/>
      <c r="DN413" s="308"/>
      <c r="DO413" s="308"/>
      <c r="DP413" s="308"/>
      <c r="DQ413" s="308"/>
      <c r="DR413" s="308"/>
      <c r="DS413" s="308"/>
      <c r="DT413" s="308"/>
      <c r="DU413" s="308"/>
      <c r="DV413" s="308"/>
      <c r="DW413" s="308"/>
      <c r="DX413" s="308"/>
      <c r="DY413" s="308"/>
      <c r="DZ413" s="308"/>
      <c r="EA413" s="308"/>
      <c r="EB413" s="308"/>
      <c r="EC413" s="308"/>
      <c r="ED413" s="308"/>
      <c r="EE413" s="308"/>
      <c r="EF413" s="308"/>
      <c r="EG413" s="308"/>
      <c r="EH413" s="308"/>
      <c r="EI413" s="308"/>
      <c r="EJ413" s="308"/>
      <c r="EK413" s="308"/>
      <c r="EL413" s="308"/>
      <c r="EM413" s="308"/>
      <c r="EN413" s="308"/>
      <c r="EO413" s="308"/>
      <c r="EP413" s="308"/>
      <c r="EQ413" s="308"/>
      <c r="ER413" s="308"/>
      <c r="ES413" s="308"/>
      <c r="ET413" s="308"/>
      <c r="EU413" s="308"/>
      <c r="EV413" s="308"/>
      <c r="EW413" s="308"/>
    </row>
    <row r="414" spans="2:153" x14ac:dyDescent="0.25">
      <c r="B414" s="360"/>
      <c r="C414" s="360"/>
      <c r="D414" s="360"/>
      <c r="E414" s="308"/>
      <c r="F414" s="308"/>
      <c r="G414" s="308"/>
      <c r="H414" s="361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  <c r="U414" s="308"/>
      <c r="V414" s="308"/>
      <c r="W414" s="308"/>
      <c r="X414" s="308"/>
      <c r="Y414" s="308"/>
      <c r="Z414" s="308"/>
      <c r="AA414" s="308"/>
      <c r="AB414" s="308"/>
      <c r="AC414" s="308"/>
      <c r="AD414" s="308"/>
      <c r="AE414" s="308"/>
      <c r="AF414" s="308"/>
      <c r="AG414" s="308"/>
      <c r="AH414" s="308"/>
      <c r="AI414" s="308"/>
      <c r="AJ414" s="308"/>
      <c r="AK414" s="308"/>
      <c r="AL414" s="308"/>
      <c r="AM414" s="308"/>
      <c r="AN414" s="308"/>
      <c r="AO414" s="308"/>
      <c r="AP414" s="308"/>
      <c r="AQ414" s="308"/>
      <c r="AR414" s="308"/>
      <c r="AS414" s="308"/>
      <c r="AT414" s="308"/>
      <c r="AU414" s="308"/>
      <c r="AV414" s="308"/>
      <c r="AW414" s="308"/>
      <c r="AX414" s="308"/>
      <c r="AY414" s="308"/>
      <c r="AZ414" s="308"/>
      <c r="BA414" s="308"/>
      <c r="BB414" s="308"/>
      <c r="BC414" s="308"/>
      <c r="BD414" s="308"/>
      <c r="BE414" s="308"/>
      <c r="BF414" s="308"/>
      <c r="BG414" s="308"/>
      <c r="BH414" s="308"/>
      <c r="BI414" s="308"/>
      <c r="BJ414" s="308"/>
      <c r="BK414" s="308"/>
      <c r="BL414" s="308"/>
      <c r="BM414" s="308"/>
      <c r="BN414" s="308"/>
      <c r="BO414" s="308"/>
      <c r="BP414" s="308"/>
      <c r="BQ414" s="308"/>
      <c r="BR414" s="308"/>
      <c r="BS414" s="308"/>
      <c r="BT414" s="308"/>
      <c r="BU414" s="308"/>
      <c r="BV414" s="308"/>
      <c r="BW414" s="308"/>
      <c r="BX414" s="308"/>
      <c r="BY414" s="308"/>
      <c r="BZ414" s="308"/>
      <c r="CA414" s="308"/>
      <c r="CB414" s="308"/>
      <c r="CC414" s="308"/>
      <c r="CD414" s="308"/>
      <c r="CE414" s="308"/>
      <c r="CF414" s="308"/>
      <c r="CG414" s="308"/>
      <c r="CH414" s="308"/>
      <c r="CI414" s="308"/>
      <c r="CJ414" s="308"/>
      <c r="CK414" s="308"/>
      <c r="CL414" s="308"/>
      <c r="CM414" s="308"/>
      <c r="CN414" s="308"/>
      <c r="CO414" s="308"/>
      <c r="CP414" s="308"/>
      <c r="CQ414" s="308"/>
      <c r="CR414" s="308"/>
      <c r="CS414" s="308"/>
      <c r="CT414" s="308"/>
      <c r="CU414" s="308"/>
      <c r="CV414" s="308"/>
      <c r="CW414" s="308"/>
      <c r="CX414" s="308"/>
      <c r="CY414" s="308"/>
      <c r="CZ414" s="308"/>
      <c r="DA414" s="308"/>
      <c r="DB414" s="308"/>
      <c r="DC414" s="308"/>
      <c r="DD414" s="308"/>
      <c r="DE414" s="308"/>
      <c r="DF414" s="308"/>
      <c r="DG414" s="308"/>
      <c r="DH414" s="308"/>
      <c r="DI414" s="308"/>
      <c r="DJ414" s="308"/>
      <c r="DK414" s="308"/>
      <c r="DL414" s="308"/>
      <c r="DM414" s="308"/>
      <c r="DN414" s="308"/>
      <c r="DO414" s="308"/>
      <c r="DP414" s="308"/>
      <c r="DQ414" s="308"/>
      <c r="DR414" s="308"/>
      <c r="DS414" s="308"/>
      <c r="DT414" s="308"/>
      <c r="DU414" s="308"/>
      <c r="DV414" s="308"/>
      <c r="DW414" s="308"/>
      <c r="DX414" s="308"/>
      <c r="DY414" s="308"/>
      <c r="DZ414" s="308"/>
      <c r="EA414" s="308"/>
      <c r="EB414" s="308"/>
      <c r="EC414" s="308"/>
      <c r="ED414" s="308"/>
      <c r="EE414" s="308"/>
      <c r="EF414" s="308"/>
      <c r="EG414" s="308"/>
      <c r="EH414" s="308"/>
      <c r="EI414" s="308"/>
      <c r="EJ414" s="308"/>
      <c r="EK414" s="308"/>
      <c r="EL414" s="308"/>
      <c r="EM414" s="308"/>
      <c r="EN414" s="308"/>
      <c r="EO414" s="308"/>
      <c r="EP414" s="308"/>
      <c r="EQ414" s="308"/>
      <c r="ER414" s="308"/>
      <c r="ES414" s="308"/>
      <c r="ET414" s="308"/>
      <c r="EU414" s="308"/>
      <c r="EV414" s="308"/>
      <c r="EW414" s="308"/>
    </row>
    <row r="415" spans="2:153" x14ac:dyDescent="0.25">
      <c r="B415" s="360"/>
      <c r="C415" s="360"/>
      <c r="D415" s="360"/>
      <c r="E415" s="308"/>
      <c r="F415" s="308"/>
      <c r="G415" s="308"/>
      <c r="H415" s="361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  <c r="U415" s="308"/>
      <c r="V415" s="308"/>
      <c r="W415" s="308"/>
      <c r="X415" s="308"/>
      <c r="Y415" s="308"/>
      <c r="Z415" s="308"/>
      <c r="AA415" s="308"/>
      <c r="AB415" s="308"/>
      <c r="AC415" s="308"/>
      <c r="AD415" s="308"/>
      <c r="AE415" s="308"/>
      <c r="AF415" s="308"/>
      <c r="AG415" s="308"/>
      <c r="AH415" s="308"/>
      <c r="AI415" s="308"/>
      <c r="AJ415" s="308"/>
      <c r="AK415" s="308"/>
      <c r="AL415" s="308"/>
      <c r="AM415" s="308"/>
      <c r="AN415" s="308"/>
      <c r="AO415" s="308"/>
      <c r="AP415" s="308"/>
      <c r="AQ415" s="308"/>
      <c r="AR415" s="308"/>
      <c r="AS415" s="308"/>
      <c r="AT415" s="308"/>
      <c r="AU415" s="308"/>
      <c r="AV415" s="308"/>
      <c r="AW415" s="308"/>
      <c r="AX415" s="308"/>
      <c r="AY415" s="308"/>
      <c r="AZ415" s="308"/>
      <c r="BA415" s="308"/>
      <c r="BB415" s="308"/>
      <c r="BC415" s="308"/>
      <c r="BD415" s="308"/>
      <c r="BE415" s="308"/>
      <c r="BF415" s="308"/>
      <c r="BG415" s="308"/>
      <c r="BH415" s="308"/>
      <c r="BI415" s="308"/>
      <c r="BJ415" s="308"/>
      <c r="BK415" s="308"/>
      <c r="BL415" s="308"/>
      <c r="BM415" s="308"/>
      <c r="BN415" s="308"/>
      <c r="BO415" s="308"/>
      <c r="BP415" s="308"/>
      <c r="BQ415" s="308"/>
      <c r="BR415" s="308"/>
      <c r="BS415" s="308"/>
      <c r="BT415" s="308"/>
      <c r="BU415" s="308"/>
      <c r="BV415" s="308"/>
      <c r="BW415" s="308"/>
      <c r="BX415" s="308"/>
      <c r="BY415" s="308"/>
      <c r="BZ415" s="308"/>
      <c r="CA415" s="308"/>
      <c r="CB415" s="308"/>
      <c r="CC415" s="308"/>
      <c r="CD415" s="308"/>
      <c r="CE415" s="308"/>
      <c r="CF415" s="308"/>
      <c r="CG415" s="308"/>
      <c r="CH415" s="308"/>
      <c r="CI415" s="308"/>
      <c r="CJ415" s="308"/>
      <c r="CK415" s="308"/>
      <c r="CL415" s="308"/>
      <c r="CM415" s="308"/>
      <c r="CN415" s="308"/>
      <c r="CO415" s="308"/>
      <c r="CP415" s="308"/>
      <c r="CQ415" s="308"/>
      <c r="CR415" s="308"/>
      <c r="CS415" s="308"/>
      <c r="CT415" s="308"/>
      <c r="CU415" s="308"/>
      <c r="CV415" s="308"/>
      <c r="CW415" s="308"/>
      <c r="CX415" s="308"/>
      <c r="CY415" s="308"/>
      <c r="CZ415" s="308"/>
      <c r="DA415" s="308"/>
      <c r="DB415" s="308"/>
      <c r="DC415" s="308"/>
      <c r="DD415" s="308"/>
      <c r="DE415" s="308"/>
      <c r="DF415" s="308"/>
      <c r="DG415" s="308"/>
      <c r="DH415" s="308"/>
      <c r="DI415" s="308"/>
      <c r="DJ415" s="308"/>
      <c r="DK415" s="308"/>
      <c r="DL415" s="308"/>
      <c r="DM415" s="308"/>
      <c r="DN415" s="308"/>
      <c r="DO415" s="308"/>
      <c r="DP415" s="308"/>
      <c r="DQ415" s="308"/>
      <c r="DR415" s="308"/>
      <c r="DS415" s="308"/>
      <c r="DT415" s="308"/>
      <c r="DU415" s="308"/>
      <c r="DV415" s="308"/>
      <c r="DW415" s="308"/>
      <c r="DX415" s="308"/>
      <c r="DY415" s="308"/>
      <c r="DZ415" s="308"/>
      <c r="EA415" s="308"/>
      <c r="EB415" s="308"/>
      <c r="EC415" s="308"/>
      <c r="ED415" s="308"/>
      <c r="EE415" s="308"/>
      <c r="EF415" s="308"/>
      <c r="EG415" s="308"/>
      <c r="EH415" s="308"/>
      <c r="EI415" s="308"/>
      <c r="EJ415" s="308"/>
      <c r="EK415" s="308"/>
      <c r="EL415" s="308"/>
      <c r="EM415" s="308"/>
      <c r="EN415" s="308"/>
      <c r="EO415" s="308"/>
      <c r="EP415" s="308"/>
      <c r="EQ415" s="308"/>
      <c r="ER415" s="308"/>
      <c r="ES415" s="308"/>
      <c r="ET415" s="308"/>
      <c r="EU415" s="308"/>
      <c r="EV415" s="308"/>
      <c r="EW415" s="308"/>
    </row>
    <row r="416" spans="2:153" x14ac:dyDescent="0.25">
      <c r="B416" s="360"/>
      <c r="C416" s="360"/>
      <c r="D416" s="360"/>
      <c r="E416" s="308"/>
      <c r="F416" s="308"/>
      <c r="G416" s="308"/>
      <c r="H416" s="361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  <c r="U416" s="308"/>
      <c r="V416" s="308"/>
      <c r="W416" s="308"/>
      <c r="X416" s="308"/>
      <c r="Y416" s="308"/>
      <c r="Z416" s="308"/>
      <c r="AA416" s="308"/>
      <c r="AB416" s="308"/>
      <c r="AC416" s="308"/>
      <c r="AD416" s="308"/>
      <c r="AE416" s="308"/>
      <c r="AF416" s="308"/>
      <c r="AG416" s="308"/>
      <c r="AH416" s="308"/>
      <c r="AI416" s="308"/>
      <c r="AJ416" s="308"/>
      <c r="AK416" s="308"/>
      <c r="AL416" s="308"/>
      <c r="AM416" s="308"/>
      <c r="AN416" s="308"/>
      <c r="AO416" s="308"/>
      <c r="AP416" s="308"/>
      <c r="AQ416" s="308"/>
      <c r="AR416" s="308"/>
      <c r="AS416" s="308"/>
      <c r="AT416" s="308"/>
      <c r="AU416" s="308"/>
      <c r="AV416" s="308"/>
      <c r="AW416" s="308"/>
      <c r="AX416" s="308"/>
      <c r="AY416" s="308"/>
      <c r="AZ416" s="308"/>
      <c r="BA416" s="308"/>
      <c r="BB416" s="308"/>
      <c r="BC416" s="308"/>
      <c r="BD416" s="308"/>
      <c r="BE416" s="308"/>
      <c r="BF416" s="308"/>
      <c r="BG416" s="308"/>
      <c r="BH416" s="308"/>
      <c r="BI416" s="308"/>
      <c r="BJ416" s="308"/>
      <c r="BK416" s="308"/>
      <c r="BL416" s="308"/>
      <c r="BM416" s="308"/>
      <c r="BN416" s="308"/>
      <c r="BO416" s="308"/>
      <c r="BP416" s="308"/>
      <c r="BQ416" s="308"/>
      <c r="BR416" s="308"/>
      <c r="BS416" s="308"/>
      <c r="BT416" s="308"/>
      <c r="BU416" s="308"/>
      <c r="BV416" s="308"/>
      <c r="BW416" s="308"/>
      <c r="BX416" s="308"/>
      <c r="BY416" s="308"/>
      <c r="BZ416" s="308"/>
      <c r="CA416" s="308"/>
      <c r="CB416" s="308"/>
      <c r="CC416" s="308"/>
      <c r="CD416" s="308"/>
      <c r="CE416" s="308"/>
      <c r="CF416" s="308"/>
      <c r="CG416" s="308"/>
      <c r="CH416" s="308"/>
      <c r="CI416" s="308"/>
      <c r="CJ416" s="308"/>
      <c r="CK416" s="308"/>
      <c r="CL416" s="308"/>
      <c r="CM416" s="308"/>
      <c r="CN416" s="308"/>
      <c r="CO416" s="308"/>
      <c r="CP416" s="308"/>
      <c r="CQ416" s="308"/>
      <c r="CR416" s="308"/>
      <c r="CS416" s="308"/>
      <c r="CT416" s="308"/>
      <c r="CU416" s="308"/>
      <c r="CV416" s="308"/>
      <c r="CW416" s="308"/>
      <c r="CX416" s="308"/>
      <c r="CY416" s="308"/>
      <c r="CZ416" s="308"/>
      <c r="DA416" s="308"/>
      <c r="DB416" s="308"/>
      <c r="DC416" s="308"/>
      <c r="DD416" s="308"/>
      <c r="DE416" s="308"/>
      <c r="DF416" s="308"/>
      <c r="DG416" s="308"/>
      <c r="DH416" s="308"/>
      <c r="DI416" s="308"/>
      <c r="DJ416" s="308"/>
      <c r="DK416" s="308"/>
      <c r="DL416" s="308"/>
      <c r="DM416" s="308"/>
      <c r="DN416" s="308"/>
      <c r="DO416" s="308"/>
      <c r="DP416" s="308"/>
      <c r="DQ416" s="308"/>
      <c r="DR416" s="308"/>
      <c r="DS416" s="308"/>
      <c r="DT416" s="308"/>
      <c r="DU416" s="308"/>
      <c r="DV416" s="308"/>
      <c r="DW416" s="308"/>
      <c r="DX416" s="308"/>
      <c r="DY416" s="308"/>
      <c r="DZ416" s="308"/>
      <c r="EA416" s="308"/>
      <c r="EB416" s="308"/>
      <c r="EC416" s="308"/>
      <c r="ED416" s="308"/>
      <c r="EE416" s="308"/>
      <c r="EF416" s="308"/>
      <c r="EG416" s="308"/>
      <c r="EH416" s="308"/>
      <c r="EI416" s="308"/>
      <c r="EJ416" s="308"/>
      <c r="EK416" s="308"/>
      <c r="EL416" s="308"/>
      <c r="EM416" s="308"/>
      <c r="EN416" s="308"/>
      <c r="EO416" s="308"/>
      <c r="EP416" s="308"/>
      <c r="EQ416" s="308"/>
      <c r="ER416" s="308"/>
      <c r="ES416" s="308"/>
      <c r="ET416" s="308"/>
      <c r="EU416" s="308"/>
      <c r="EV416" s="308"/>
      <c r="EW416" s="308"/>
    </row>
    <row r="417" spans="2:153" x14ac:dyDescent="0.25">
      <c r="B417" s="360"/>
      <c r="C417" s="360"/>
      <c r="D417" s="360"/>
      <c r="E417" s="308"/>
      <c r="F417" s="308"/>
      <c r="G417" s="308"/>
      <c r="H417" s="361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  <c r="U417" s="308"/>
      <c r="V417" s="308"/>
      <c r="W417" s="308"/>
      <c r="X417" s="308"/>
      <c r="Y417" s="308"/>
      <c r="Z417" s="308"/>
      <c r="AA417" s="308"/>
      <c r="AB417" s="308"/>
      <c r="AC417" s="308"/>
      <c r="AD417" s="308"/>
      <c r="AE417" s="308"/>
      <c r="AF417" s="308"/>
      <c r="AG417" s="308"/>
      <c r="AH417" s="308"/>
      <c r="AI417" s="308"/>
      <c r="AJ417" s="308"/>
      <c r="AK417" s="308"/>
      <c r="AL417" s="308"/>
      <c r="AM417" s="308"/>
      <c r="AN417" s="308"/>
      <c r="AO417" s="308"/>
      <c r="AP417" s="308"/>
      <c r="AQ417" s="308"/>
      <c r="AR417" s="308"/>
      <c r="AS417" s="308"/>
      <c r="AT417" s="308"/>
      <c r="AU417" s="308"/>
      <c r="AV417" s="308"/>
      <c r="AW417" s="308"/>
      <c r="AX417" s="308"/>
      <c r="AY417" s="308"/>
      <c r="AZ417" s="308"/>
      <c r="BA417" s="308"/>
      <c r="BB417" s="308"/>
      <c r="BC417" s="308"/>
      <c r="BD417" s="308"/>
      <c r="BE417" s="308"/>
      <c r="BF417" s="308"/>
      <c r="BG417" s="308"/>
      <c r="BH417" s="308"/>
      <c r="BI417" s="308"/>
      <c r="BJ417" s="308"/>
      <c r="BK417" s="308"/>
      <c r="BL417" s="308"/>
      <c r="BM417" s="308"/>
      <c r="BN417" s="308"/>
      <c r="BO417" s="308"/>
      <c r="BP417" s="308"/>
      <c r="BQ417" s="308"/>
      <c r="BR417" s="308"/>
      <c r="BS417" s="308"/>
      <c r="BT417" s="308"/>
      <c r="BU417" s="308"/>
      <c r="BV417" s="308"/>
      <c r="BW417" s="308"/>
      <c r="BX417" s="308"/>
      <c r="BY417" s="308"/>
      <c r="BZ417" s="308"/>
      <c r="CA417" s="308"/>
      <c r="CB417" s="308"/>
      <c r="CC417" s="308"/>
      <c r="CD417" s="308"/>
      <c r="CE417" s="308"/>
      <c r="CF417" s="308"/>
      <c r="CG417" s="308"/>
      <c r="CH417" s="308"/>
      <c r="CI417" s="308"/>
      <c r="CJ417" s="308"/>
      <c r="CK417" s="308"/>
      <c r="CL417" s="308"/>
      <c r="CM417" s="308"/>
      <c r="CN417" s="308"/>
      <c r="CO417" s="308"/>
      <c r="CP417" s="308"/>
      <c r="CQ417" s="308"/>
      <c r="CR417" s="308"/>
      <c r="CS417" s="308"/>
      <c r="CT417" s="308"/>
      <c r="CU417" s="308"/>
      <c r="CV417" s="308"/>
      <c r="CW417" s="308"/>
      <c r="CX417" s="308"/>
      <c r="CY417" s="308"/>
      <c r="CZ417" s="308"/>
      <c r="DA417" s="308"/>
      <c r="DB417" s="308"/>
      <c r="DC417" s="308"/>
      <c r="DD417" s="308"/>
      <c r="DE417" s="308"/>
      <c r="DF417" s="308"/>
      <c r="DG417" s="308"/>
      <c r="DH417" s="308"/>
      <c r="DI417" s="308"/>
      <c r="DJ417" s="308"/>
      <c r="DK417" s="308"/>
      <c r="DL417" s="308"/>
      <c r="DM417" s="308"/>
      <c r="DN417" s="308"/>
      <c r="DO417" s="308"/>
      <c r="DP417" s="308"/>
      <c r="DQ417" s="308"/>
      <c r="DR417" s="308"/>
      <c r="DS417" s="308"/>
      <c r="DT417" s="308"/>
      <c r="DU417" s="308"/>
      <c r="DV417" s="308"/>
      <c r="DW417" s="308"/>
      <c r="DX417" s="308"/>
      <c r="DY417" s="308"/>
      <c r="DZ417" s="308"/>
      <c r="EA417" s="308"/>
      <c r="EB417" s="308"/>
      <c r="EC417" s="308"/>
      <c r="ED417" s="308"/>
      <c r="EE417" s="308"/>
      <c r="EF417" s="308"/>
      <c r="EG417" s="308"/>
      <c r="EH417" s="308"/>
      <c r="EI417" s="308"/>
      <c r="EJ417" s="308"/>
      <c r="EK417" s="308"/>
      <c r="EL417" s="308"/>
      <c r="EM417" s="308"/>
      <c r="EN417" s="308"/>
      <c r="EO417" s="308"/>
      <c r="EP417" s="308"/>
      <c r="EQ417" s="308"/>
      <c r="ER417" s="308"/>
      <c r="ES417" s="308"/>
      <c r="ET417" s="308"/>
      <c r="EU417" s="308"/>
      <c r="EV417" s="308"/>
      <c r="EW417" s="308"/>
    </row>
    <row r="418" spans="2:153" x14ac:dyDescent="0.25">
      <c r="B418" s="360"/>
      <c r="C418" s="360"/>
      <c r="D418" s="360"/>
      <c r="E418" s="308"/>
      <c r="F418" s="308"/>
      <c r="G418" s="308"/>
      <c r="H418" s="361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  <c r="U418" s="308"/>
      <c r="V418" s="308"/>
      <c r="W418" s="308"/>
      <c r="X418" s="308"/>
      <c r="Y418" s="308"/>
      <c r="Z418" s="308"/>
      <c r="AA418" s="308"/>
      <c r="AB418" s="308"/>
      <c r="AC418" s="308"/>
      <c r="AD418" s="308"/>
      <c r="AE418" s="308"/>
      <c r="AF418" s="308"/>
      <c r="AG418" s="308"/>
      <c r="AH418" s="308"/>
      <c r="AI418" s="308"/>
      <c r="AJ418" s="308"/>
      <c r="AK418" s="308"/>
      <c r="AL418" s="308"/>
      <c r="AM418" s="308"/>
      <c r="AN418" s="308"/>
      <c r="AO418" s="308"/>
      <c r="AP418" s="308"/>
      <c r="AQ418" s="308"/>
      <c r="AR418" s="308"/>
      <c r="AS418" s="308"/>
      <c r="AT418" s="308"/>
      <c r="AU418" s="308"/>
      <c r="AV418" s="308"/>
      <c r="AW418" s="308"/>
      <c r="AX418" s="308"/>
      <c r="AY418" s="308"/>
      <c r="AZ418" s="308"/>
      <c r="BA418" s="308"/>
      <c r="BB418" s="308"/>
      <c r="BC418" s="308"/>
      <c r="BD418" s="308"/>
      <c r="BE418" s="308"/>
      <c r="BF418" s="308"/>
      <c r="BG418" s="308"/>
      <c r="BH418" s="308"/>
      <c r="BI418" s="308"/>
      <c r="BJ418" s="308"/>
      <c r="BK418" s="308"/>
      <c r="BL418" s="308"/>
      <c r="BM418" s="308"/>
      <c r="BN418" s="308"/>
      <c r="BO418" s="308"/>
      <c r="BP418" s="308"/>
      <c r="BQ418" s="308"/>
      <c r="BR418" s="308"/>
      <c r="BS418" s="308"/>
      <c r="BT418" s="308"/>
      <c r="BU418" s="308"/>
      <c r="BV418" s="308"/>
      <c r="BW418" s="308"/>
      <c r="BX418" s="308"/>
      <c r="BY418" s="308"/>
      <c r="BZ418" s="308"/>
      <c r="CA418" s="308"/>
      <c r="CB418" s="308"/>
      <c r="CC418" s="308"/>
      <c r="CD418" s="308"/>
      <c r="CE418" s="308"/>
      <c r="CF418" s="308"/>
      <c r="CG418" s="308"/>
      <c r="CH418" s="308"/>
      <c r="CI418" s="308"/>
      <c r="CJ418" s="308"/>
      <c r="CK418" s="308"/>
      <c r="CL418" s="308"/>
      <c r="CM418" s="308"/>
      <c r="CN418" s="308"/>
      <c r="CO418" s="308"/>
      <c r="CP418" s="308"/>
      <c r="CQ418" s="308"/>
      <c r="CR418" s="308"/>
      <c r="CS418" s="308"/>
      <c r="CT418" s="308"/>
      <c r="CU418" s="308"/>
      <c r="CV418" s="308"/>
      <c r="CW418" s="308"/>
      <c r="CX418" s="308"/>
      <c r="CY418" s="308"/>
      <c r="CZ418" s="308"/>
      <c r="DA418" s="308"/>
      <c r="DB418" s="308"/>
      <c r="DC418" s="308"/>
      <c r="DD418" s="308"/>
      <c r="DE418" s="308"/>
      <c r="DF418" s="308"/>
      <c r="DG418" s="308"/>
      <c r="DH418" s="308"/>
      <c r="DI418" s="308"/>
      <c r="DJ418" s="308"/>
      <c r="DK418" s="308"/>
      <c r="DL418" s="308"/>
      <c r="DM418" s="308"/>
      <c r="DN418" s="308"/>
      <c r="DO418" s="308"/>
      <c r="DP418" s="308"/>
      <c r="DQ418" s="308"/>
      <c r="DR418" s="308"/>
      <c r="DS418" s="308"/>
      <c r="DT418" s="308"/>
      <c r="DU418" s="308"/>
      <c r="DV418" s="308"/>
      <c r="DW418" s="308"/>
      <c r="DX418" s="308"/>
      <c r="DY418" s="308"/>
      <c r="DZ418" s="308"/>
      <c r="EA418" s="308"/>
      <c r="EB418" s="308"/>
      <c r="EC418" s="308"/>
      <c r="ED418" s="308"/>
      <c r="EE418" s="308"/>
      <c r="EF418" s="308"/>
      <c r="EG418" s="308"/>
      <c r="EH418" s="308"/>
      <c r="EI418" s="308"/>
      <c r="EJ418" s="308"/>
      <c r="EK418" s="308"/>
      <c r="EL418" s="308"/>
      <c r="EM418" s="308"/>
      <c r="EN418" s="308"/>
      <c r="EO418" s="308"/>
      <c r="EP418" s="308"/>
      <c r="EQ418" s="308"/>
      <c r="ER418" s="308"/>
      <c r="ES418" s="308"/>
      <c r="ET418" s="308"/>
      <c r="EU418" s="308"/>
      <c r="EV418" s="308"/>
      <c r="EW418" s="308"/>
    </row>
    <row r="419" spans="2:153" x14ac:dyDescent="0.25">
      <c r="B419" s="360"/>
      <c r="C419" s="360"/>
      <c r="D419" s="360"/>
      <c r="E419" s="308"/>
      <c r="F419" s="308"/>
      <c r="G419" s="308"/>
      <c r="H419" s="361"/>
      <c r="I419" s="308"/>
      <c r="J419" s="308"/>
      <c r="K419" s="308"/>
      <c r="L419" s="308"/>
      <c r="M419" s="308"/>
      <c r="N419" s="308"/>
      <c r="O419" s="308"/>
      <c r="P419" s="308"/>
      <c r="Q419" s="308"/>
      <c r="R419" s="308"/>
      <c r="S419" s="308"/>
      <c r="T419" s="308"/>
      <c r="U419" s="308"/>
      <c r="V419" s="308"/>
      <c r="W419" s="308"/>
      <c r="X419" s="308"/>
      <c r="Y419" s="308"/>
      <c r="Z419" s="308"/>
      <c r="AA419" s="308"/>
      <c r="AB419" s="308"/>
      <c r="AC419" s="308"/>
      <c r="AD419" s="308"/>
      <c r="AE419" s="308"/>
      <c r="AF419" s="308"/>
      <c r="AG419" s="308"/>
      <c r="AH419" s="308"/>
      <c r="AI419" s="308"/>
      <c r="AJ419" s="308"/>
      <c r="AK419" s="308"/>
      <c r="AL419" s="308"/>
      <c r="AM419" s="308"/>
      <c r="AN419" s="308"/>
      <c r="AO419" s="308"/>
      <c r="AP419" s="308"/>
      <c r="AQ419" s="308"/>
      <c r="AR419" s="308"/>
      <c r="AS419" s="308"/>
      <c r="AT419" s="308"/>
      <c r="AU419" s="308"/>
      <c r="AV419" s="308"/>
      <c r="AW419" s="308"/>
      <c r="AX419" s="308"/>
      <c r="AY419" s="308"/>
      <c r="AZ419" s="308"/>
      <c r="BA419" s="308"/>
      <c r="BB419" s="308"/>
      <c r="BC419" s="308"/>
      <c r="BD419" s="308"/>
      <c r="BE419" s="308"/>
      <c r="BF419" s="308"/>
      <c r="BG419" s="308"/>
      <c r="BH419" s="308"/>
      <c r="BI419" s="308"/>
      <c r="BJ419" s="308"/>
      <c r="BK419" s="308"/>
      <c r="BL419" s="308"/>
      <c r="BM419" s="308"/>
      <c r="BN419" s="308"/>
      <c r="BO419" s="308"/>
      <c r="BP419" s="308"/>
      <c r="BQ419" s="308"/>
      <c r="BR419" s="308"/>
      <c r="BS419" s="308"/>
      <c r="BT419" s="308"/>
      <c r="BU419" s="308"/>
      <c r="BV419" s="308"/>
      <c r="BW419" s="308"/>
      <c r="BX419" s="308"/>
      <c r="BY419" s="308"/>
      <c r="BZ419" s="308"/>
      <c r="CA419" s="308"/>
      <c r="CB419" s="308"/>
      <c r="CC419" s="308"/>
      <c r="CD419" s="308"/>
      <c r="CE419" s="308"/>
      <c r="CF419" s="308"/>
      <c r="CG419" s="308"/>
      <c r="CH419" s="308"/>
      <c r="CI419" s="308"/>
      <c r="CJ419" s="308"/>
      <c r="CK419" s="308"/>
      <c r="CL419" s="308"/>
      <c r="CM419" s="308"/>
      <c r="CN419" s="308"/>
      <c r="CO419" s="308"/>
      <c r="CP419" s="308"/>
      <c r="CQ419" s="308"/>
      <c r="CR419" s="308"/>
      <c r="CS419" s="308"/>
      <c r="CT419" s="308"/>
      <c r="CU419" s="308"/>
      <c r="CV419" s="308"/>
      <c r="CW419" s="308"/>
      <c r="CX419" s="308"/>
      <c r="CY419" s="308"/>
      <c r="CZ419" s="308"/>
      <c r="DA419" s="308"/>
      <c r="DB419" s="308"/>
      <c r="DC419" s="308"/>
      <c r="DD419" s="308"/>
      <c r="DE419" s="308"/>
      <c r="DF419" s="308"/>
      <c r="DG419" s="308"/>
      <c r="DH419" s="308"/>
      <c r="DI419" s="308"/>
      <c r="DJ419" s="308"/>
      <c r="DK419" s="308"/>
      <c r="DL419" s="308"/>
      <c r="DM419" s="308"/>
      <c r="DN419" s="308"/>
      <c r="DO419" s="308"/>
      <c r="DP419" s="308"/>
      <c r="DQ419" s="308"/>
      <c r="DR419" s="308"/>
      <c r="DS419" s="308"/>
      <c r="DT419" s="308"/>
      <c r="DU419" s="308"/>
      <c r="DV419" s="308"/>
      <c r="DW419" s="308"/>
      <c r="DX419" s="308"/>
      <c r="DY419" s="308"/>
      <c r="DZ419" s="308"/>
      <c r="EA419" s="308"/>
      <c r="EB419" s="308"/>
      <c r="EC419" s="308"/>
      <c r="ED419" s="308"/>
      <c r="EE419" s="308"/>
      <c r="EF419" s="308"/>
      <c r="EG419" s="308"/>
      <c r="EH419" s="308"/>
      <c r="EI419" s="308"/>
      <c r="EJ419" s="308"/>
      <c r="EK419" s="308"/>
      <c r="EL419" s="308"/>
      <c r="EM419" s="308"/>
      <c r="EN419" s="308"/>
      <c r="EO419" s="308"/>
      <c r="EP419" s="308"/>
      <c r="EQ419" s="308"/>
      <c r="ER419" s="308"/>
      <c r="ES419" s="308"/>
      <c r="ET419" s="308"/>
      <c r="EU419" s="308"/>
      <c r="EV419" s="308"/>
      <c r="EW419" s="308"/>
    </row>
    <row r="420" spans="2:153" x14ac:dyDescent="0.25">
      <c r="B420" s="360"/>
      <c r="C420" s="360"/>
      <c r="D420" s="360"/>
      <c r="E420" s="308"/>
      <c r="F420" s="308"/>
      <c r="G420" s="308"/>
      <c r="H420" s="361"/>
      <c r="I420" s="308"/>
      <c r="J420" s="308"/>
      <c r="K420" s="308"/>
      <c r="L420" s="308"/>
      <c r="M420" s="308"/>
      <c r="N420" s="308"/>
      <c r="O420" s="308"/>
      <c r="P420" s="308"/>
      <c r="Q420" s="308"/>
      <c r="R420" s="308"/>
      <c r="S420" s="308"/>
      <c r="T420" s="308"/>
      <c r="U420" s="308"/>
      <c r="V420" s="308"/>
      <c r="W420" s="308"/>
      <c r="X420" s="308"/>
      <c r="Y420" s="308"/>
      <c r="Z420" s="308"/>
      <c r="AA420" s="308"/>
      <c r="AB420" s="308"/>
      <c r="AC420" s="308"/>
      <c r="AD420" s="308"/>
      <c r="AE420" s="308"/>
      <c r="AF420" s="308"/>
      <c r="AG420" s="308"/>
      <c r="AH420" s="308"/>
      <c r="AI420" s="308"/>
      <c r="AJ420" s="308"/>
      <c r="AK420" s="308"/>
      <c r="AL420" s="308"/>
      <c r="AM420" s="308"/>
      <c r="AN420" s="308"/>
      <c r="AO420" s="308"/>
      <c r="AP420" s="308"/>
      <c r="AQ420" s="308"/>
      <c r="AR420" s="308"/>
      <c r="AS420" s="308"/>
      <c r="AT420" s="308"/>
      <c r="AU420" s="308"/>
      <c r="AV420" s="308"/>
      <c r="AW420" s="308"/>
      <c r="AX420" s="308"/>
      <c r="AY420" s="308"/>
      <c r="AZ420" s="308"/>
      <c r="BA420" s="308"/>
      <c r="BB420" s="308"/>
      <c r="BC420" s="308"/>
      <c r="BD420" s="308"/>
      <c r="BE420" s="308"/>
      <c r="BF420" s="308"/>
      <c r="BG420" s="308"/>
      <c r="BH420" s="308"/>
      <c r="BI420" s="308"/>
      <c r="BJ420" s="308"/>
      <c r="BK420" s="308"/>
      <c r="BL420" s="308"/>
      <c r="BM420" s="308"/>
      <c r="BN420" s="308"/>
      <c r="BO420" s="308"/>
      <c r="BP420" s="308"/>
      <c r="BQ420" s="308"/>
      <c r="BR420" s="308"/>
      <c r="BS420" s="308"/>
      <c r="BT420" s="308"/>
      <c r="BU420" s="308"/>
      <c r="BV420" s="308"/>
      <c r="BW420" s="308"/>
      <c r="BX420" s="308"/>
      <c r="BY420" s="308"/>
      <c r="BZ420" s="308"/>
      <c r="CA420" s="308"/>
      <c r="CB420" s="308"/>
      <c r="CC420" s="308"/>
      <c r="CD420" s="308"/>
      <c r="CE420" s="308"/>
      <c r="CF420" s="308"/>
      <c r="CG420" s="308"/>
      <c r="CH420" s="308"/>
      <c r="CI420" s="308"/>
      <c r="CJ420" s="308"/>
      <c r="CK420" s="308"/>
      <c r="CL420" s="308"/>
      <c r="CM420" s="308"/>
      <c r="CN420" s="308"/>
      <c r="CO420" s="308"/>
      <c r="CP420" s="308"/>
      <c r="CQ420" s="308"/>
      <c r="CR420" s="308"/>
      <c r="CS420" s="308"/>
      <c r="CT420" s="308"/>
      <c r="CU420" s="308"/>
      <c r="CV420" s="308"/>
      <c r="CW420" s="308"/>
      <c r="CX420" s="308"/>
      <c r="CY420" s="308"/>
      <c r="CZ420" s="308"/>
      <c r="DA420" s="308"/>
      <c r="DB420" s="308"/>
      <c r="DC420" s="308"/>
      <c r="DD420" s="308"/>
      <c r="DE420" s="308"/>
      <c r="DF420" s="308"/>
      <c r="DG420" s="308"/>
      <c r="DH420" s="308"/>
      <c r="DI420" s="308"/>
      <c r="DJ420" s="308"/>
      <c r="DK420" s="308"/>
      <c r="DL420" s="308"/>
      <c r="DM420" s="308"/>
      <c r="DN420" s="308"/>
      <c r="DO420" s="308"/>
      <c r="DP420" s="308"/>
      <c r="DQ420" s="308"/>
      <c r="DR420" s="308"/>
      <c r="DS420" s="308"/>
      <c r="DT420" s="308"/>
      <c r="DU420" s="308"/>
      <c r="DV420" s="308"/>
      <c r="DW420" s="308"/>
      <c r="DX420" s="308"/>
      <c r="DY420" s="308"/>
      <c r="DZ420" s="308"/>
      <c r="EA420" s="308"/>
      <c r="EB420" s="308"/>
      <c r="EC420" s="308"/>
      <c r="ED420" s="308"/>
      <c r="EE420" s="308"/>
      <c r="EF420" s="308"/>
      <c r="EG420" s="308"/>
      <c r="EH420" s="308"/>
      <c r="EI420" s="308"/>
      <c r="EJ420" s="308"/>
      <c r="EK420" s="308"/>
      <c r="EL420" s="308"/>
      <c r="EM420" s="308"/>
      <c r="EN420" s="308"/>
      <c r="EO420" s="308"/>
      <c r="EP420" s="308"/>
      <c r="EQ420" s="308"/>
      <c r="ER420" s="308"/>
      <c r="ES420" s="308"/>
      <c r="ET420" s="308"/>
      <c r="EU420" s="308"/>
      <c r="EV420" s="308"/>
      <c r="EW420" s="308"/>
    </row>
    <row r="421" spans="2:153" x14ac:dyDescent="0.25">
      <c r="B421" s="360"/>
      <c r="C421" s="360"/>
      <c r="D421" s="360"/>
      <c r="E421" s="308"/>
      <c r="F421" s="308"/>
      <c r="G421" s="308"/>
      <c r="H421" s="361"/>
      <c r="I421" s="308"/>
      <c r="J421" s="308"/>
      <c r="K421" s="308"/>
      <c r="L421" s="308"/>
      <c r="M421" s="308"/>
      <c r="N421" s="308"/>
      <c r="O421" s="308"/>
      <c r="P421" s="308"/>
      <c r="Q421" s="308"/>
      <c r="R421" s="308"/>
      <c r="S421" s="308"/>
      <c r="T421" s="308"/>
      <c r="U421" s="308"/>
      <c r="V421" s="308"/>
      <c r="W421" s="308"/>
      <c r="X421" s="308"/>
      <c r="Y421" s="308"/>
      <c r="Z421" s="308"/>
      <c r="AA421" s="308"/>
      <c r="AB421" s="308"/>
      <c r="AC421" s="308"/>
      <c r="AD421" s="308"/>
      <c r="AE421" s="308"/>
      <c r="AF421" s="308"/>
      <c r="AG421" s="308"/>
      <c r="AH421" s="308"/>
      <c r="AI421" s="308"/>
      <c r="AJ421" s="308"/>
      <c r="AK421" s="308"/>
      <c r="AL421" s="308"/>
      <c r="AM421" s="308"/>
      <c r="AN421" s="308"/>
      <c r="AO421" s="308"/>
      <c r="AP421" s="308"/>
      <c r="AQ421" s="308"/>
      <c r="AR421" s="308"/>
      <c r="AS421" s="308"/>
      <c r="AT421" s="308"/>
      <c r="AU421" s="308"/>
      <c r="AV421" s="308"/>
      <c r="AW421" s="308"/>
      <c r="AX421" s="308"/>
      <c r="AY421" s="308"/>
      <c r="AZ421" s="308"/>
      <c r="BA421" s="308"/>
      <c r="BB421" s="308"/>
      <c r="BC421" s="308"/>
      <c r="BD421" s="308"/>
      <c r="BE421" s="308"/>
      <c r="BF421" s="308"/>
      <c r="BG421" s="308"/>
      <c r="BH421" s="308"/>
      <c r="BI421" s="308"/>
      <c r="BJ421" s="308"/>
      <c r="BK421" s="308"/>
      <c r="BL421" s="308"/>
      <c r="BM421" s="308"/>
      <c r="BN421" s="308"/>
      <c r="BO421" s="308"/>
      <c r="BP421" s="308"/>
      <c r="BQ421" s="308"/>
      <c r="BR421" s="308"/>
      <c r="BS421" s="308"/>
      <c r="BT421" s="308"/>
      <c r="BU421" s="308"/>
      <c r="BV421" s="308"/>
      <c r="BW421" s="308"/>
      <c r="BX421" s="308"/>
      <c r="BY421" s="308"/>
      <c r="BZ421" s="308"/>
      <c r="CA421" s="308"/>
      <c r="CB421" s="308"/>
      <c r="CC421" s="308"/>
      <c r="CD421" s="308"/>
      <c r="CE421" s="308"/>
      <c r="CF421" s="308"/>
      <c r="CG421" s="308"/>
      <c r="CH421" s="308"/>
      <c r="CI421" s="308"/>
      <c r="CJ421" s="308"/>
      <c r="CK421" s="308"/>
      <c r="CL421" s="308"/>
      <c r="CM421" s="308"/>
      <c r="CN421" s="308"/>
      <c r="CO421" s="308"/>
      <c r="CP421" s="308"/>
      <c r="CQ421" s="308"/>
      <c r="CR421" s="308"/>
      <c r="CS421" s="308"/>
      <c r="CT421" s="308"/>
      <c r="CU421" s="308"/>
      <c r="CV421" s="308"/>
      <c r="CW421" s="308"/>
      <c r="CX421" s="308"/>
      <c r="CY421" s="308"/>
      <c r="CZ421" s="308"/>
      <c r="DA421" s="308"/>
      <c r="DB421" s="308"/>
      <c r="DC421" s="308"/>
      <c r="DD421" s="308"/>
      <c r="DE421" s="308"/>
      <c r="DF421" s="308"/>
      <c r="DG421" s="308"/>
      <c r="DH421" s="308"/>
      <c r="DI421" s="308"/>
      <c r="DJ421" s="308"/>
      <c r="DK421" s="308"/>
      <c r="DL421" s="308"/>
      <c r="DM421" s="308"/>
      <c r="DN421" s="308"/>
      <c r="DO421" s="308"/>
      <c r="DP421" s="308"/>
      <c r="DQ421" s="308"/>
      <c r="DR421" s="308"/>
      <c r="DS421" s="308"/>
      <c r="DT421" s="308"/>
      <c r="DU421" s="308"/>
      <c r="DV421" s="308"/>
      <c r="DW421" s="308"/>
      <c r="DX421" s="308"/>
      <c r="DY421" s="308"/>
      <c r="DZ421" s="308"/>
      <c r="EA421" s="308"/>
      <c r="EB421" s="308"/>
      <c r="EC421" s="308"/>
      <c r="ED421" s="308"/>
      <c r="EE421" s="308"/>
      <c r="EF421" s="308"/>
      <c r="EG421" s="308"/>
      <c r="EH421" s="308"/>
      <c r="EI421" s="308"/>
      <c r="EJ421" s="308"/>
      <c r="EK421" s="308"/>
      <c r="EL421" s="308"/>
      <c r="EM421" s="308"/>
      <c r="EN421" s="308"/>
      <c r="EO421" s="308"/>
      <c r="EP421" s="308"/>
      <c r="EQ421" s="308"/>
      <c r="ER421" s="308"/>
      <c r="ES421" s="308"/>
      <c r="ET421" s="308"/>
      <c r="EU421" s="308"/>
      <c r="EV421" s="308"/>
      <c r="EW421" s="308"/>
    </row>
    <row r="422" spans="2:153" x14ac:dyDescent="0.25">
      <c r="B422" s="360"/>
      <c r="C422" s="360"/>
      <c r="D422" s="360"/>
      <c r="E422" s="308"/>
      <c r="F422" s="308"/>
      <c r="G422" s="308"/>
      <c r="H422" s="361"/>
      <c r="I422" s="308"/>
      <c r="J422" s="308"/>
      <c r="K422" s="308"/>
      <c r="L422" s="308"/>
      <c r="M422" s="308"/>
      <c r="N422" s="308"/>
      <c r="O422" s="308"/>
      <c r="P422" s="308"/>
      <c r="Q422" s="308"/>
      <c r="R422" s="308"/>
      <c r="S422" s="308"/>
      <c r="T422" s="308"/>
      <c r="U422" s="308"/>
      <c r="V422" s="308"/>
      <c r="W422" s="308"/>
      <c r="X422" s="308"/>
      <c r="Y422" s="308"/>
      <c r="Z422" s="308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  <c r="AP422" s="308"/>
      <c r="AQ422" s="308"/>
      <c r="AR422" s="308"/>
      <c r="AS422" s="308"/>
      <c r="AT422" s="308"/>
      <c r="AU422" s="308"/>
      <c r="AV422" s="308"/>
      <c r="AW422" s="308"/>
      <c r="AX422" s="308"/>
      <c r="AY422" s="308"/>
      <c r="AZ422" s="308"/>
      <c r="BA422" s="308"/>
      <c r="BB422" s="308"/>
      <c r="BC422" s="308"/>
      <c r="BD422" s="308"/>
      <c r="BE422" s="308"/>
      <c r="BF422" s="308"/>
      <c r="BG422" s="308"/>
      <c r="BH422" s="308"/>
      <c r="BI422" s="308"/>
      <c r="BJ422" s="308"/>
      <c r="BK422" s="308"/>
      <c r="BL422" s="308"/>
      <c r="BM422" s="308"/>
      <c r="BN422" s="308"/>
      <c r="BO422" s="308"/>
      <c r="BP422" s="308"/>
      <c r="BQ422" s="308"/>
      <c r="BR422" s="308"/>
      <c r="BS422" s="308"/>
      <c r="BT422" s="308"/>
      <c r="BU422" s="308"/>
      <c r="BV422" s="308"/>
      <c r="BW422" s="308"/>
      <c r="BX422" s="308"/>
      <c r="BY422" s="308"/>
      <c r="BZ422" s="308"/>
      <c r="CA422" s="308"/>
      <c r="CB422" s="308"/>
      <c r="CC422" s="308"/>
      <c r="CD422" s="308"/>
      <c r="CE422" s="308"/>
      <c r="CF422" s="308"/>
      <c r="CG422" s="308"/>
      <c r="CH422" s="308"/>
      <c r="CI422" s="308"/>
      <c r="CJ422" s="308"/>
      <c r="CK422" s="308"/>
      <c r="CL422" s="308"/>
      <c r="CM422" s="308"/>
      <c r="CN422" s="308"/>
      <c r="CO422" s="308"/>
      <c r="CP422" s="308"/>
      <c r="CQ422" s="308"/>
      <c r="CR422" s="308"/>
      <c r="CS422" s="308"/>
      <c r="CT422" s="308"/>
      <c r="CU422" s="308"/>
      <c r="CV422" s="308"/>
      <c r="CW422" s="308"/>
      <c r="CX422" s="308"/>
      <c r="CY422" s="308"/>
      <c r="CZ422" s="308"/>
      <c r="DA422" s="308"/>
      <c r="DB422" s="308"/>
      <c r="DC422" s="308"/>
      <c r="DD422" s="308"/>
      <c r="DE422" s="308"/>
      <c r="DF422" s="308"/>
      <c r="DG422" s="308"/>
      <c r="DH422" s="308"/>
      <c r="DI422" s="308"/>
      <c r="DJ422" s="308"/>
      <c r="DK422" s="308"/>
      <c r="DL422" s="308"/>
      <c r="DM422" s="308"/>
      <c r="DN422" s="308"/>
      <c r="DO422" s="308"/>
      <c r="DP422" s="308"/>
      <c r="DQ422" s="308"/>
      <c r="DR422" s="308"/>
      <c r="DS422" s="308"/>
      <c r="DT422" s="308"/>
      <c r="DU422" s="308"/>
      <c r="DV422" s="308"/>
      <c r="DW422" s="308"/>
      <c r="DX422" s="308"/>
      <c r="DY422" s="308"/>
      <c r="DZ422" s="308"/>
      <c r="EA422" s="308"/>
      <c r="EB422" s="308"/>
      <c r="EC422" s="308"/>
      <c r="ED422" s="308"/>
      <c r="EE422" s="308"/>
      <c r="EF422" s="308"/>
      <c r="EG422" s="308"/>
      <c r="EH422" s="308"/>
      <c r="EI422" s="308"/>
      <c r="EJ422" s="308"/>
      <c r="EK422" s="308"/>
      <c r="EL422" s="308"/>
      <c r="EM422" s="308"/>
      <c r="EN422" s="308"/>
      <c r="EO422" s="308"/>
      <c r="EP422" s="308"/>
      <c r="EQ422" s="308"/>
      <c r="ER422" s="308"/>
      <c r="ES422" s="308"/>
      <c r="ET422" s="308"/>
      <c r="EU422" s="308"/>
      <c r="EV422" s="308"/>
      <c r="EW422" s="308"/>
    </row>
    <row r="423" spans="2:153" x14ac:dyDescent="0.25">
      <c r="B423" s="360"/>
      <c r="C423" s="360"/>
      <c r="D423" s="360"/>
      <c r="E423" s="308"/>
      <c r="F423" s="308"/>
      <c r="G423" s="308"/>
      <c r="H423" s="361"/>
      <c r="I423" s="308"/>
      <c r="J423" s="308"/>
      <c r="K423" s="308"/>
      <c r="L423" s="308"/>
      <c r="M423" s="308"/>
      <c r="N423" s="308"/>
      <c r="O423" s="308"/>
      <c r="P423" s="308"/>
      <c r="Q423" s="308"/>
      <c r="R423" s="308"/>
      <c r="S423" s="308"/>
      <c r="T423" s="308"/>
      <c r="U423" s="308"/>
      <c r="V423" s="308"/>
      <c r="W423" s="308"/>
      <c r="X423" s="308"/>
      <c r="Y423" s="308"/>
      <c r="Z423" s="308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  <c r="AP423" s="308"/>
      <c r="AQ423" s="308"/>
      <c r="AR423" s="308"/>
      <c r="AS423" s="308"/>
      <c r="AT423" s="308"/>
      <c r="AU423" s="308"/>
      <c r="AV423" s="308"/>
      <c r="AW423" s="308"/>
      <c r="AX423" s="308"/>
      <c r="AY423" s="308"/>
      <c r="AZ423" s="308"/>
      <c r="BA423" s="308"/>
      <c r="BB423" s="308"/>
      <c r="BC423" s="308"/>
      <c r="BD423" s="308"/>
      <c r="BE423" s="308"/>
      <c r="BF423" s="308"/>
      <c r="BG423" s="308"/>
      <c r="BH423" s="308"/>
      <c r="BI423" s="308"/>
      <c r="BJ423" s="308"/>
      <c r="BK423" s="308"/>
      <c r="BL423" s="308"/>
      <c r="BM423" s="308"/>
      <c r="BN423" s="308"/>
      <c r="BO423" s="308"/>
      <c r="BP423" s="308"/>
      <c r="BQ423" s="308"/>
      <c r="BR423" s="308"/>
      <c r="BS423" s="308"/>
      <c r="BT423" s="308"/>
      <c r="BU423" s="308"/>
      <c r="BV423" s="308"/>
      <c r="BW423" s="308"/>
      <c r="BX423" s="308"/>
      <c r="BY423" s="308"/>
      <c r="BZ423" s="308"/>
      <c r="CA423" s="308"/>
      <c r="CB423" s="308"/>
      <c r="CC423" s="308"/>
      <c r="CD423" s="308"/>
      <c r="CE423" s="308"/>
      <c r="CF423" s="308"/>
      <c r="CG423" s="308"/>
      <c r="CH423" s="308"/>
      <c r="CI423" s="308"/>
      <c r="CJ423" s="308"/>
      <c r="CK423" s="308"/>
      <c r="CL423" s="308"/>
      <c r="CM423" s="308"/>
      <c r="CN423" s="308"/>
      <c r="CO423" s="308"/>
      <c r="CP423" s="308"/>
      <c r="CQ423" s="308"/>
      <c r="CR423" s="308"/>
      <c r="CS423" s="308"/>
      <c r="CT423" s="308"/>
      <c r="CU423" s="308"/>
      <c r="CV423" s="308"/>
      <c r="CW423" s="308"/>
      <c r="CX423" s="308"/>
      <c r="CY423" s="308"/>
      <c r="CZ423" s="308"/>
      <c r="DA423" s="308"/>
      <c r="DB423" s="308"/>
      <c r="DC423" s="308"/>
      <c r="DD423" s="308"/>
      <c r="DE423" s="308"/>
      <c r="DF423" s="308"/>
      <c r="DG423" s="308"/>
      <c r="DH423" s="308"/>
      <c r="DI423" s="308"/>
      <c r="DJ423" s="308"/>
      <c r="DK423" s="308"/>
      <c r="DL423" s="308"/>
      <c r="DM423" s="308"/>
      <c r="DN423" s="308"/>
      <c r="DO423" s="308"/>
      <c r="DP423" s="308"/>
      <c r="DQ423" s="308"/>
      <c r="DR423" s="308"/>
      <c r="DS423" s="308"/>
      <c r="DT423" s="308"/>
      <c r="DU423" s="308"/>
      <c r="DV423" s="308"/>
      <c r="DW423" s="308"/>
      <c r="DX423" s="308"/>
      <c r="DY423" s="308"/>
      <c r="DZ423" s="308"/>
      <c r="EA423" s="308"/>
      <c r="EB423" s="308"/>
      <c r="EC423" s="308"/>
      <c r="ED423" s="308"/>
      <c r="EE423" s="308"/>
      <c r="EF423" s="308"/>
      <c r="EG423" s="308"/>
      <c r="EH423" s="308"/>
      <c r="EI423" s="308"/>
      <c r="EJ423" s="308"/>
      <c r="EK423" s="308"/>
      <c r="EL423" s="308"/>
      <c r="EM423" s="308"/>
      <c r="EN423" s="308"/>
      <c r="EO423" s="308"/>
      <c r="EP423" s="308"/>
      <c r="EQ423" s="308"/>
      <c r="ER423" s="308"/>
      <c r="ES423" s="308"/>
      <c r="ET423" s="308"/>
      <c r="EU423" s="308"/>
      <c r="EV423" s="308"/>
      <c r="EW423" s="308"/>
    </row>
    <row r="424" spans="2:153" x14ac:dyDescent="0.25">
      <c r="B424" s="360"/>
      <c r="C424" s="360"/>
      <c r="D424" s="360"/>
      <c r="E424" s="308"/>
      <c r="F424" s="308"/>
      <c r="G424" s="308"/>
      <c r="H424" s="361"/>
      <c r="I424" s="308"/>
      <c r="J424" s="308"/>
      <c r="K424" s="308"/>
      <c r="L424" s="308"/>
      <c r="M424" s="308"/>
      <c r="N424" s="308"/>
      <c r="O424" s="308"/>
      <c r="P424" s="308"/>
      <c r="Q424" s="308"/>
      <c r="R424" s="308"/>
      <c r="S424" s="308"/>
      <c r="T424" s="308"/>
      <c r="U424" s="308"/>
      <c r="V424" s="308"/>
      <c r="W424" s="308"/>
      <c r="X424" s="308"/>
      <c r="Y424" s="308"/>
      <c r="Z424" s="308"/>
      <c r="AA424" s="308"/>
      <c r="AB424" s="308"/>
      <c r="AC424" s="308"/>
      <c r="AD424" s="308"/>
      <c r="AE424" s="308"/>
      <c r="AF424" s="308"/>
      <c r="AG424" s="308"/>
      <c r="AH424" s="308"/>
      <c r="AI424" s="308"/>
      <c r="AJ424" s="308"/>
      <c r="AK424" s="308"/>
      <c r="AL424" s="308"/>
      <c r="AM424" s="308"/>
      <c r="AN424" s="308"/>
      <c r="AO424" s="308"/>
      <c r="AP424" s="308"/>
      <c r="AQ424" s="308"/>
      <c r="AR424" s="308"/>
      <c r="AS424" s="308"/>
      <c r="AT424" s="308"/>
      <c r="AU424" s="308"/>
      <c r="AV424" s="308"/>
      <c r="AW424" s="308"/>
      <c r="AX424" s="308"/>
      <c r="AY424" s="308"/>
      <c r="AZ424" s="308"/>
      <c r="BA424" s="308"/>
      <c r="BB424" s="308"/>
      <c r="BC424" s="308"/>
      <c r="BD424" s="308"/>
      <c r="BE424" s="308"/>
      <c r="BF424" s="308"/>
      <c r="BG424" s="308"/>
      <c r="BH424" s="308"/>
      <c r="BI424" s="308"/>
      <c r="BJ424" s="308"/>
      <c r="BK424" s="308"/>
      <c r="BL424" s="308"/>
      <c r="BM424" s="308"/>
      <c r="BN424" s="308"/>
      <c r="BO424" s="308"/>
      <c r="BP424" s="308"/>
      <c r="BQ424" s="308"/>
      <c r="BR424" s="308"/>
      <c r="BS424" s="308"/>
      <c r="BT424" s="308"/>
      <c r="BU424" s="308"/>
      <c r="BV424" s="308"/>
      <c r="BW424" s="308"/>
      <c r="BX424" s="308"/>
      <c r="BY424" s="308"/>
      <c r="BZ424" s="308"/>
      <c r="CA424" s="308"/>
      <c r="CB424" s="308"/>
      <c r="CC424" s="308"/>
      <c r="CD424" s="308"/>
      <c r="CE424" s="308"/>
      <c r="CF424" s="308"/>
      <c r="CG424" s="308"/>
      <c r="CH424" s="308"/>
      <c r="CI424" s="308"/>
      <c r="CJ424" s="308"/>
      <c r="CK424" s="308"/>
      <c r="CL424" s="308"/>
      <c r="CM424" s="308"/>
      <c r="CN424" s="308"/>
      <c r="CO424" s="308"/>
      <c r="CP424" s="308"/>
      <c r="CQ424" s="308"/>
      <c r="CR424" s="308"/>
      <c r="CS424" s="308"/>
      <c r="CT424" s="308"/>
      <c r="CU424" s="308"/>
      <c r="CV424" s="308"/>
      <c r="CW424" s="308"/>
      <c r="CX424" s="308"/>
      <c r="CY424" s="308"/>
      <c r="CZ424" s="308"/>
      <c r="DA424" s="308"/>
      <c r="DB424" s="308"/>
      <c r="DC424" s="308"/>
      <c r="DD424" s="308"/>
      <c r="DE424" s="308"/>
      <c r="DF424" s="308"/>
      <c r="DG424" s="308"/>
      <c r="DH424" s="308"/>
      <c r="DI424" s="308"/>
      <c r="DJ424" s="308"/>
      <c r="DK424" s="308"/>
      <c r="DL424" s="308"/>
      <c r="DM424" s="308"/>
      <c r="DN424" s="308"/>
      <c r="DO424" s="308"/>
      <c r="DP424" s="308"/>
      <c r="DQ424" s="308"/>
      <c r="DR424" s="308"/>
      <c r="DS424" s="308"/>
      <c r="DT424" s="308"/>
      <c r="DU424" s="308"/>
      <c r="DV424" s="308"/>
      <c r="DW424" s="308"/>
      <c r="DX424" s="308"/>
      <c r="DY424" s="308"/>
      <c r="DZ424" s="308"/>
      <c r="EA424" s="308"/>
      <c r="EB424" s="308"/>
      <c r="EC424" s="308"/>
      <c r="ED424" s="308"/>
      <c r="EE424" s="308"/>
      <c r="EF424" s="308"/>
      <c r="EG424" s="308"/>
      <c r="EH424" s="308"/>
      <c r="EI424" s="308"/>
      <c r="EJ424" s="308"/>
      <c r="EK424" s="308"/>
      <c r="EL424" s="308"/>
      <c r="EM424" s="308"/>
      <c r="EN424" s="308"/>
      <c r="EO424" s="308"/>
      <c r="EP424" s="308"/>
      <c r="EQ424" s="308"/>
      <c r="ER424" s="308"/>
      <c r="ES424" s="308"/>
      <c r="ET424" s="308"/>
      <c r="EU424" s="308"/>
      <c r="EV424" s="308"/>
      <c r="EW424" s="308"/>
    </row>
    <row r="425" spans="2:153" x14ac:dyDescent="0.25">
      <c r="B425" s="360"/>
      <c r="C425" s="360"/>
      <c r="D425" s="360"/>
      <c r="E425" s="308"/>
      <c r="F425" s="308"/>
      <c r="G425" s="308"/>
      <c r="H425" s="361"/>
      <c r="I425" s="308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  <c r="AP425" s="308"/>
      <c r="AQ425" s="308"/>
      <c r="AR425" s="308"/>
      <c r="AS425" s="308"/>
      <c r="AT425" s="308"/>
      <c r="AU425" s="308"/>
      <c r="AV425" s="308"/>
      <c r="AW425" s="308"/>
      <c r="AX425" s="308"/>
      <c r="AY425" s="308"/>
      <c r="AZ425" s="308"/>
      <c r="BA425" s="308"/>
      <c r="BB425" s="308"/>
      <c r="BC425" s="308"/>
      <c r="BD425" s="308"/>
      <c r="BE425" s="308"/>
      <c r="BF425" s="308"/>
      <c r="BG425" s="308"/>
      <c r="BH425" s="308"/>
      <c r="BI425" s="308"/>
      <c r="BJ425" s="308"/>
      <c r="BK425" s="308"/>
      <c r="BL425" s="308"/>
      <c r="BM425" s="308"/>
      <c r="BN425" s="308"/>
      <c r="BO425" s="308"/>
      <c r="BP425" s="308"/>
      <c r="BQ425" s="308"/>
      <c r="BR425" s="308"/>
      <c r="BS425" s="308"/>
      <c r="BT425" s="308"/>
      <c r="BU425" s="308"/>
      <c r="BV425" s="308"/>
      <c r="BW425" s="308"/>
      <c r="BX425" s="308"/>
      <c r="BY425" s="308"/>
      <c r="BZ425" s="308"/>
      <c r="CA425" s="308"/>
      <c r="CB425" s="308"/>
      <c r="CC425" s="308"/>
      <c r="CD425" s="308"/>
      <c r="CE425" s="308"/>
      <c r="CF425" s="308"/>
      <c r="CG425" s="308"/>
      <c r="CH425" s="308"/>
      <c r="CI425" s="308"/>
      <c r="CJ425" s="308"/>
      <c r="CK425" s="308"/>
      <c r="CL425" s="308"/>
      <c r="CM425" s="308"/>
      <c r="CN425" s="308"/>
      <c r="CO425" s="308"/>
      <c r="CP425" s="308"/>
      <c r="CQ425" s="308"/>
      <c r="CR425" s="308"/>
      <c r="CS425" s="308"/>
      <c r="CT425" s="308"/>
      <c r="CU425" s="308"/>
      <c r="CV425" s="308"/>
      <c r="CW425" s="308"/>
      <c r="CX425" s="308"/>
      <c r="CY425" s="308"/>
      <c r="CZ425" s="308"/>
      <c r="DA425" s="308"/>
      <c r="DB425" s="308"/>
      <c r="DC425" s="308"/>
      <c r="DD425" s="308"/>
      <c r="DE425" s="308"/>
      <c r="DF425" s="308"/>
      <c r="DG425" s="308"/>
      <c r="DH425" s="308"/>
      <c r="DI425" s="308"/>
      <c r="DJ425" s="308"/>
      <c r="DK425" s="308"/>
      <c r="DL425" s="308"/>
      <c r="DM425" s="308"/>
      <c r="DN425" s="308"/>
      <c r="DO425" s="308"/>
      <c r="DP425" s="308"/>
      <c r="DQ425" s="308"/>
      <c r="DR425" s="308"/>
      <c r="DS425" s="308"/>
      <c r="DT425" s="308"/>
      <c r="DU425" s="308"/>
      <c r="DV425" s="308"/>
      <c r="DW425" s="308"/>
      <c r="DX425" s="308"/>
      <c r="DY425" s="308"/>
      <c r="DZ425" s="308"/>
      <c r="EA425" s="308"/>
      <c r="EB425" s="308"/>
      <c r="EC425" s="308"/>
      <c r="ED425" s="308"/>
      <c r="EE425" s="308"/>
      <c r="EF425" s="308"/>
      <c r="EG425" s="308"/>
      <c r="EH425" s="308"/>
      <c r="EI425" s="308"/>
      <c r="EJ425" s="308"/>
      <c r="EK425" s="308"/>
      <c r="EL425" s="308"/>
      <c r="EM425" s="308"/>
      <c r="EN425" s="308"/>
      <c r="EO425" s="308"/>
      <c r="EP425" s="308"/>
      <c r="EQ425" s="308"/>
      <c r="ER425" s="308"/>
      <c r="ES425" s="308"/>
      <c r="ET425" s="308"/>
      <c r="EU425" s="308"/>
      <c r="EV425" s="308"/>
      <c r="EW425" s="308"/>
    </row>
    <row r="426" spans="2:153" x14ac:dyDescent="0.25">
      <c r="B426" s="360"/>
      <c r="C426" s="360"/>
      <c r="D426" s="360"/>
      <c r="E426" s="308"/>
      <c r="F426" s="308"/>
      <c r="G426" s="308"/>
      <c r="H426" s="361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8"/>
      <c r="U426" s="308"/>
      <c r="V426" s="308"/>
      <c r="W426" s="308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308"/>
      <c r="AI426" s="308"/>
      <c r="AJ426" s="308"/>
      <c r="AK426" s="308"/>
      <c r="AL426" s="308"/>
      <c r="AM426" s="308"/>
      <c r="AN426" s="308"/>
      <c r="AO426" s="308"/>
      <c r="AP426" s="308"/>
      <c r="AQ426" s="308"/>
      <c r="AR426" s="308"/>
      <c r="AS426" s="308"/>
      <c r="AT426" s="308"/>
      <c r="AU426" s="308"/>
      <c r="AV426" s="308"/>
      <c r="AW426" s="308"/>
      <c r="AX426" s="308"/>
      <c r="AY426" s="308"/>
      <c r="AZ426" s="308"/>
      <c r="BA426" s="308"/>
      <c r="BB426" s="308"/>
      <c r="BC426" s="308"/>
      <c r="BD426" s="308"/>
      <c r="BE426" s="308"/>
      <c r="BF426" s="308"/>
      <c r="BG426" s="308"/>
      <c r="BH426" s="308"/>
      <c r="BI426" s="308"/>
      <c r="BJ426" s="308"/>
      <c r="BK426" s="308"/>
      <c r="BL426" s="308"/>
      <c r="BM426" s="308"/>
      <c r="BN426" s="308"/>
      <c r="BO426" s="308"/>
      <c r="BP426" s="308"/>
      <c r="BQ426" s="308"/>
      <c r="BR426" s="308"/>
      <c r="BS426" s="308"/>
      <c r="BT426" s="308"/>
      <c r="BU426" s="308"/>
      <c r="BV426" s="308"/>
      <c r="BW426" s="308"/>
      <c r="BX426" s="308"/>
      <c r="BY426" s="308"/>
      <c r="BZ426" s="308"/>
      <c r="CA426" s="308"/>
      <c r="CB426" s="308"/>
      <c r="CC426" s="308"/>
      <c r="CD426" s="308"/>
      <c r="CE426" s="308"/>
      <c r="CF426" s="308"/>
      <c r="CG426" s="308"/>
      <c r="CH426" s="308"/>
      <c r="CI426" s="308"/>
      <c r="CJ426" s="308"/>
      <c r="CK426" s="308"/>
      <c r="CL426" s="308"/>
      <c r="CM426" s="308"/>
      <c r="CN426" s="308"/>
      <c r="CO426" s="308"/>
      <c r="CP426" s="308"/>
      <c r="CQ426" s="308"/>
      <c r="CR426" s="308"/>
      <c r="CS426" s="308"/>
      <c r="CT426" s="308"/>
      <c r="CU426" s="308"/>
      <c r="CV426" s="308"/>
      <c r="CW426" s="308"/>
      <c r="CX426" s="308"/>
      <c r="CY426" s="308"/>
      <c r="CZ426" s="308"/>
      <c r="DA426" s="308"/>
      <c r="DB426" s="308"/>
      <c r="DC426" s="308"/>
      <c r="DD426" s="308"/>
      <c r="DE426" s="308"/>
      <c r="DF426" s="308"/>
      <c r="DG426" s="308"/>
      <c r="DH426" s="308"/>
      <c r="DI426" s="308"/>
      <c r="DJ426" s="308"/>
      <c r="DK426" s="308"/>
      <c r="DL426" s="308"/>
      <c r="DM426" s="308"/>
      <c r="DN426" s="308"/>
      <c r="DO426" s="308"/>
      <c r="DP426" s="308"/>
      <c r="DQ426" s="308"/>
      <c r="DR426" s="308"/>
      <c r="DS426" s="308"/>
      <c r="DT426" s="308"/>
      <c r="DU426" s="308"/>
      <c r="DV426" s="308"/>
      <c r="DW426" s="308"/>
      <c r="DX426" s="308"/>
      <c r="DY426" s="308"/>
      <c r="DZ426" s="308"/>
      <c r="EA426" s="308"/>
      <c r="EB426" s="308"/>
      <c r="EC426" s="308"/>
      <c r="ED426" s="308"/>
      <c r="EE426" s="308"/>
      <c r="EF426" s="308"/>
      <c r="EG426" s="308"/>
      <c r="EH426" s="308"/>
      <c r="EI426" s="308"/>
      <c r="EJ426" s="308"/>
      <c r="EK426" s="308"/>
      <c r="EL426" s="308"/>
      <c r="EM426" s="308"/>
      <c r="EN426" s="308"/>
      <c r="EO426" s="308"/>
      <c r="EP426" s="308"/>
      <c r="EQ426" s="308"/>
      <c r="ER426" s="308"/>
      <c r="ES426" s="308"/>
      <c r="ET426" s="308"/>
      <c r="EU426" s="308"/>
      <c r="EV426" s="308"/>
      <c r="EW426" s="308"/>
    </row>
  </sheetData>
  <sheetProtection password="A255" sheet="1" objects="1" scenarios="1"/>
  <mergeCells count="12">
    <mergeCell ref="B1:H1"/>
    <mergeCell ref="C145:F145"/>
    <mergeCell ref="F9:H9"/>
    <mergeCell ref="F10:H10"/>
    <mergeCell ref="F11:H11"/>
    <mergeCell ref="B29:D29"/>
    <mergeCell ref="F6:H6"/>
    <mergeCell ref="F7:H7"/>
    <mergeCell ref="F8:H8"/>
    <mergeCell ref="F4:H4"/>
    <mergeCell ref="F5:H5"/>
    <mergeCell ref="B2:H2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Базовый прайс-лист </vt:lpstr>
      <vt:lpstr>Совместимость</vt:lpstr>
      <vt:lpstr>Заявка</vt:lpstr>
      <vt:lpstr>Приложение к Договору</vt:lpstr>
      <vt:lpstr>'Базовый прайс-лист '!Область_печати</vt:lpstr>
      <vt:lpstr>Заявка!Область_печати</vt:lpstr>
      <vt:lpstr>'Приложение к Договору'!Область_печати</vt:lpstr>
      <vt:lpstr>Совместимость!Область_печати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Linas Jasinskas</dc:creator>
  <cp:lastModifiedBy>Aleksei</cp:lastModifiedBy>
  <cp:lastPrinted>2016-06-17T11:25:23Z</cp:lastPrinted>
  <dcterms:created xsi:type="dcterms:W3CDTF">2015-04-02T10:51:10Z</dcterms:created>
  <dcterms:modified xsi:type="dcterms:W3CDTF">2016-06-22T09:33:01Z</dcterms:modified>
</cp:coreProperties>
</file>